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总表" sheetId="16" r:id="rId1"/>
    <sheet name="WpsReserved_CellImgList" sheetId="9" state="veryHidden" r:id="rId2"/>
  </sheets>
  <definedNames>
    <definedName name="_xlnm.Print_Titles" localSheetId="0">总表!$1:$2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50" name="ID_9F2C3D38625B4B66B432EFC675B8A27D" descr="post_object_image_1732546885"/>
        <xdr:cNvPicPr/>
      </xdr:nvPicPr>
      <xdr:blipFill>
        <a:blip r:embed="rId1"/>
        <a:stretch>
          <a:fillRect/>
        </a:stretch>
      </xdr:blipFill>
      <xdr:spPr>
        <a:xfrm>
          <a:off x="0" y="0"/>
          <a:ext cx="2057400" cy="800100"/>
        </a:xfrm>
        <a:prstGeom prst="rect">
          <a:avLst/>
        </a:prstGeom>
      </xdr:spPr>
    </xdr:pic>
  </etc:cellImage>
  <etc:cellImage>
    <xdr:pic>
      <xdr:nvPicPr>
        <xdr:cNvPr id="151" name="ID_DA2EF57CB6B94087B2A6E73604B4B679" descr="post_object_image_1529425770"/>
        <xdr:cNvPicPr/>
      </xdr:nvPicPr>
      <xdr:blipFill>
        <a:blip r:embed="rId2"/>
        <a:stretch>
          <a:fillRect/>
        </a:stretch>
      </xdr:blipFill>
      <xdr:spPr>
        <a:xfrm>
          <a:off x="0" y="0"/>
          <a:ext cx="1771650" cy="800100"/>
        </a:xfrm>
        <a:prstGeom prst="rect">
          <a:avLst/>
        </a:prstGeom>
      </xdr:spPr>
    </xdr:pic>
  </etc:cellImage>
  <etc:cellImage>
    <xdr:pic>
      <xdr:nvPicPr>
        <xdr:cNvPr id="152" name="ID_1A268B8702C54AF3B338996FE157E2D4" descr="post_object_image_241325353"/>
        <xdr:cNvPicPr/>
      </xdr:nvPicPr>
      <xdr:blipFill>
        <a:blip r:embed="rId3"/>
        <a:stretch>
          <a:fillRect/>
        </a:stretch>
      </xdr:blipFill>
      <xdr:spPr>
        <a:xfrm>
          <a:off x="0" y="0"/>
          <a:ext cx="2066925" cy="733425"/>
        </a:xfrm>
        <a:prstGeom prst="rect">
          <a:avLst/>
        </a:prstGeom>
      </xdr:spPr>
    </xdr:pic>
  </etc:cellImage>
  <etc:cellImage>
    <xdr:pic>
      <xdr:nvPicPr>
        <xdr:cNvPr id="153" name="ID_CD5D636C33EB49F19D5C257464706646" descr="post_object_image_2422089619"/>
        <xdr:cNvPicPr/>
      </xdr:nvPicPr>
      <xdr:blipFill>
        <a:blip r:embed="rId4"/>
        <a:stretch>
          <a:fillRect/>
        </a:stretch>
      </xdr:blipFill>
      <xdr:spPr>
        <a:xfrm>
          <a:off x="0" y="0"/>
          <a:ext cx="1866900" cy="676275"/>
        </a:xfrm>
        <a:prstGeom prst="rect">
          <a:avLst/>
        </a:prstGeom>
      </xdr:spPr>
    </xdr:pic>
  </etc:cellImage>
  <etc:cellImage>
    <xdr:pic>
      <xdr:nvPicPr>
        <xdr:cNvPr id="154" name="ID_1242DE7537404FFABC47CE19C58A516C" descr="post_object_image_700250250"/>
        <xdr:cNvPicPr/>
      </xdr:nvPicPr>
      <xdr:blipFill>
        <a:blip r:embed="rId5"/>
        <a:stretch>
          <a:fillRect/>
        </a:stretch>
      </xdr:blipFill>
      <xdr:spPr>
        <a:xfrm>
          <a:off x="0" y="0"/>
          <a:ext cx="2038350" cy="1381125"/>
        </a:xfrm>
        <a:prstGeom prst="rect">
          <a:avLst/>
        </a:prstGeom>
      </xdr:spPr>
    </xdr:pic>
  </etc:cellImage>
  <etc:cellImage>
    <xdr:pic>
      <xdr:nvPicPr>
        <xdr:cNvPr id="155" name="ID_5E7D26E94787427B8C008535E320AAAD" descr="post_object_image_2196708858"/>
        <xdr:cNvPicPr/>
      </xdr:nvPicPr>
      <xdr:blipFill>
        <a:blip r:embed="rId6"/>
        <a:stretch>
          <a:fillRect/>
        </a:stretch>
      </xdr:blipFill>
      <xdr:spPr>
        <a:xfrm>
          <a:off x="0" y="0"/>
          <a:ext cx="2133600" cy="1114425"/>
        </a:xfrm>
        <a:prstGeom prst="rect">
          <a:avLst/>
        </a:prstGeom>
      </xdr:spPr>
    </xdr:pic>
  </etc:cellImage>
  <etc:cellImage>
    <xdr:pic>
      <xdr:nvPicPr>
        <xdr:cNvPr id="156" name="ID_E561ED47B76E4B1CA0746E363A000B54" descr="post_object_image_3804220824"/>
        <xdr:cNvPicPr/>
      </xdr:nvPicPr>
      <xdr:blipFill>
        <a:blip r:embed="rId7"/>
        <a:stretch>
          <a:fillRect/>
        </a:stretch>
      </xdr:blipFill>
      <xdr:spPr>
        <a:xfrm>
          <a:off x="0" y="0"/>
          <a:ext cx="1609725" cy="733425"/>
        </a:xfrm>
        <a:prstGeom prst="rect">
          <a:avLst/>
        </a:prstGeom>
      </xdr:spPr>
    </xdr:pic>
  </etc:cellImage>
  <etc:cellImage>
    <xdr:pic>
      <xdr:nvPicPr>
        <xdr:cNvPr id="157" name="ID_F8EA04D9D3934193B20873ADF4F1F1E2" descr="post_object_image_2347835037"/>
        <xdr:cNvPicPr/>
      </xdr:nvPicPr>
      <xdr:blipFill>
        <a:blip r:embed="rId8"/>
        <a:stretch>
          <a:fillRect/>
        </a:stretch>
      </xdr:blipFill>
      <xdr:spPr>
        <a:xfrm>
          <a:off x="0" y="0"/>
          <a:ext cx="1543050" cy="1628775"/>
        </a:xfrm>
        <a:prstGeom prst="rect">
          <a:avLst/>
        </a:prstGeom>
      </xdr:spPr>
    </xdr:pic>
  </etc:cellImage>
  <etc:cellImage>
    <xdr:pic>
      <xdr:nvPicPr>
        <xdr:cNvPr id="158" name="ID_14DB58D70C374A8F88FDB791C293CF74" descr="post_object_image_615179009"/>
        <xdr:cNvPicPr/>
      </xdr:nvPicPr>
      <xdr:blipFill>
        <a:blip r:embed="rId9"/>
        <a:stretch>
          <a:fillRect/>
        </a:stretch>
      </xdr:blipFill>
      <xdr:spPr>
        <a:xfrm>
          <a:off x="0" y="0"/>
          <a:ext cx="1657350" cy="990600"/>
        </a:xfrm>
        <a:prstGeom prst="rect">
          <a:avLst/>
        </a:prstGeom>
      </xdr:spPr>
    </xdr:pic>
  </etc:cellImage>
  <etc:cellImage>
    <xdr:pic>
      <xdr:nvPicPr>
        <xdr:cNvPr id="159" name="ID_304B28F4E11947DC8C6AD2E2C6C2C314" descr="post_object_image_1996477076"/>
        <xdr:cNvPicPr/>
      </xdr:nvPicPr>
      <xdr:blipFill>
        <a:blip r:embed="rId10"/>
        <a:stretch>
          <a:fillRect/>
        </a:stretch>
      </xdr:blipFill>
      <xdr:spPr>
        <a:xfrm>
          <a:off x="0" y="0"/>
          <a:ext cx="1971675" cy="1219200"/>
        </a:xfrm>
        <a:prstGeom prst="rect">
          <a:avLst/>
        </a:prstGeom>
      </xdr:spPr>
    </xdr:pic>
  </etc:cellImage>
  <etc:cellImage>
    <xdr:pic>
      <xdr:nvPicPr>
        <xdr:cNvPr id="171" name="ID_3415FC5681CA41FAB22EA6E7AA1E0481" descr="core_image_url__exec_download_166471811"/>
        <xdr:cNvPicPr/>
      </xdr:nvPicPr>
      <xdr:blipFill>
        <a:blip r:embed="rId11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172" name="ID_2E2A17DB73D34C06AE301FACB44365E0" descr="core_image_url__exec_download_1393453153"/>
        <xdr:cNvPicPr/>
      </xdr:nvPicPr>
      <xdr:blipFill>
        <a:blip r:embed="rId12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173" name="ID_D9D05BB4D01247DF90FFFEA64AB915FA" descr="post_object_image_2050760654"/>
        <xdr:cNvPicPr/>
      </xdr:nvPicPr>
      <xdr:blipFill>
        <a:blip r:embed="rId13"/>
        <a:stretch>
          <a:fillRect/>
        </a:stretch>
      </xdr:blipFill>
      <xdr:spPr>
        <a:xfrm>
          <a:off x="0" y="0"/>
          <a:ext cx="3200400" cy="2514600"/>
        </a:xfrm>
        <a:prstGeom prst="rect">
          <a:avLst/>
        </a:prstGeom>
      </xdr:spPr>
    </xdr:pic>
  </etc:cellImage>
  <etc:cellImage>
    <xdr:pic>
      <xdr:nvPicPr>
        <xdr:cNvPr id="99" name="ID_3CDC1F21B35A403D8A42DDF1D0A2BB52" descr="post_object_image_581197130"/>
        <xdr:cNvPicPr/>
      </xdr:nvPicPr>
      <xdr:blipFill>
        <a:blip r:embed="rId14"/>
        <a:stretch>
          <a:fillRect/>
        </a:stretch>
      </xdr:blipFill>
      <xdr:spPr>
        <a:xfrm>
          <a:off x="0" y="0"/>
          <a:ext cx="5876925" cy="5838825"/>
        </a:xfrm>
        <a:prstGeom prst="rect">
          <a:avLst/>
        </a:prstGeom>
      </xdr:spPr>
    </xdr:pic>
  </etc:cellImage>
  <etc:cellImage>
    <xdr:pic>
      <xdr:nvPicPr>
        <xdr:cNvPr id="106" name="ID_274C4ECB0E1E48B1B0D8984BE6278C15" descr="post_object_image_4074674459"/>
        <xdr:cNvPicPr/>
      </xdr:nvPicPr>
      <xdr:blipFill>
        <a:blip r:embed="rId15"/>
        <a:stretch>
          <a:fillRect/>
        </a:stretch>
      </xdr:blipFill>
      <xdr:spPr>
        <a:xfrm>
          <a:off x="0" y="0"/>
          <a:ext cx="5867400" cy="5829300"/>
        </a:xfrm>
        <a:prstGeom prst="rect">
          <a:avLst/>
        </a:prstGeom>
      </xdr:spPr>
    </xdr:pic>
  </etc:cellImage>
  <etc:cellImage>
    <xdr:pic>
      <xdr:nvPicPr>
        <xdr:cNvPr id="107" name="ID_D7F88F34CC82410EA4D01142F6D1DE95" descr="post_object_image_1216892824"/>
        <xdr:cNvPicPr/>
      </xdr:nvPicPr>
      <xdr:blipFill>
        <a:blip r:embed="rId16"/>
        <a:stretch>
          <a:fillRect/>
        </a:stretch>
      </xdr:blipFill>
      <xdr:spPr>
        <a:xfrm>
          <a:off x="0" y="0"/>
          <a:ext cx="5848350" cy="5838825"/>
        </a:xfrm>
        <a:prstGeom prst="rect">
          <a:avLst/>
        </a:prstGeom>
      </xdr:spPr>
    </xdr:pic>
  </etc:cellImage>
  <etc:cellImage>
    <xdr:pic>
      <xdr:nvPicPr>
        <xdr:cNvPr id="108" name="ID_AD67552E72814486AD7E2544519C13E3" descr="post_object_image_2451366584"/>
        <xdr:cNvPicPr/>
      </xdr:nvPicPr>
      <xdr:blipFill>
        <a:blip r:embed="rId17"/>
        <a:stretch>
          <a:fillRect/>
        </a:stretch>
      </xdr:blipFill>
      <xdr:spPr>
        <a:xfrm>
          <a:off x="0" y="0"/>
          <a:ext cx="5829300" cy="5819775"/>
        </a:xfrm>
        <a:prstGeom prst="rect">
          <a:avLst/>
        </a:prstGeom>
      </xdr:spPr>
    </xdr:pic>
  </etc:cellImage>
  <etc:cellImage>
    <xdr:pic>
      <xdr:nvPicPr>
        <xdr:cNvPr id="117" name="ID_322E572425744271A98F6018E361A26B" descr="post_object_image_1795595898"/>
        <xdr:cNvPicPr/>
      </xdr:nvPicPr>
      <xdr:blipFill>
        <a:blip r:embed="rId18"/>
        <a:stretch>
          <a:fillRect/>
        </a:stretch>
      </xdr:blipFill>
      <xdr:spPr>
        <a:xfrm>
          <a:off x="0" y="0"/>
          <a:ext cx="5276850" cy="5743575"/>
        </a:xfrm>
        <a:prstGeom prst="rect">
          <a:avLst/>
        </a:prstGeom>
      </xdr:spPr>
    </xdr:pic>
  </etc:cellImage>
  <etc:cellImage>
    <xdr:pic>
      <xdr:nvPicPr>
        <xdr:cNvPr id="119" name="ID_A707D3C57902413FA95012051C41ED8C" descr="post_object_image_3839831505"/>
        <xdr:cNvPicPr/>
      </xdr:nvPicPr>
      <xdr:blipFill>
        <a:blip r:embed="rId19"/>
        <a:stretch>
          <a:fillRect/>
        </a:stretch>
      </xdr:blipFill>
      <xdr:spPr>
        <a:xfrm>
          <a:off x="0" y="0"/>
          <a:ext cx="5276850" cy="5791200"/>
        </a:xfrm>
        <a:prstGeom prst="rect">
          <a:avLst/>
        </a:prstGeom>
      </xdr:spPr>
    </xdr:pic>
  </etc:cellImage>
  <etc:cellImage>
    <xdr:pic>
      <xdr:nvPicPr>
        <xdr:cNvPr id="128" name="ID_7FA4CF3D0536407E800E52A39493F644" descr="post_object_image_2824054224"/>
        <xdr:cNvPicPr/>
      </xdr:nvPicPr>
      <xdr:blipFill>
        <a:blip r:embed="rId20"/>
        <a:stretch>
          <a:fillRect/>
        </a:stretch>
      </xdr:blipFill>
      <xdr:spPr>
        <a:xfrm>
          <a:off x="0" y="0"/>
          <a:ext cx="5810250" cy="5810250"/>
        </a:xfrm>
        <a:prstGeom prst="rect">
          <a:avLst/>
        </a:prstGeom>
      </xdr:spPr>
    </xdr:pic>
  </etc:cellImage>
  <etc:cellImage>
    <xdr:pic>
      <xdr:nvPicPr>
        <xdr:cNvPr id="130" name="ID_80859E68226446739C521159AFDC90E3" descr="post_object_image_1277238307"/>
        <xdr:cNvPicPr/>
      </xdr:nvPicPr>
      <xdr:blipFill>
        <a:blip r:embed="rId21"/>
        <a:stretch>
          <a:fillRect/>
        </a:stretch>
      </xdr:blipFill>
      <xdr:spPr>
        <a:xfrm>
          <a:off x="0" y="0"/>
          <a:ext cx="5848350" cy="5848350"/>
        </a:xfrm>
        <a:prstGeom prst="rect">
          <a:avLst/>
        </a:prstGeom>
      </xdr:spPr>
    </xdr:pic>
  </etc:cellImage>
  <etc:cellImage>
    <xdr:pic>
      <xdr:nvPicPr>
        <xdr:cNvPr id="131" name="ID_208975B3A9B34EBFB3428A5373E0969A" descr="post_object_image_2437562054"/>
        <xdr:cNvPicPr/>
      </xdr:nvPicPr>
      <xdr:blipFill>
        <a:blip r:embed="rId22"/>
        <a:stretch>
          <a:fillRect/>
        </a:stretch>
      </xdr:blipFill>
      <xdr:spPr>
        <a:xfrm>
          <a:off x="0" y="0"/>
          <a:ext cx="666750" cy="657225"/>
        </a:xfrm>
        <a:prstGeom prst="rect">
          <a:avLst/>
        </a:prstGeom>
      </xdr:spPr>
    </xdr:pic>
  </etc:cellImage>
  <etc:cellImage>
    <xdr:pic>
      <xdr:nvPicPr>
        <xdr:cNvPr id="20" name="ID_853495D973AB42BC85D3076D751F1EB3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10696575" y="3048000"/>
          <a:ext cx="3209925" cy="47339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6" name="ID_0AC99835AA32467194C7352756701451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7924800" y="80730725"/>
          <a:ext cx="4467225" cy="47815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72" name="ID_274B5AF4A20E4460853D706F6B032468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12582525" y="100002975"/>
          <a:ext cx="3105150" cy="43910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73" name="ID_0F0E103DC35B46469F8BBAB512D54B2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7905750" y="73825100"/>
          <a:ext cx="4972050" cy="38766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74" name="ID_AB4869A8AD9E4528A2F59DC6DE17F90A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12601575" y="101098350"/>
          <a:ext cx="4981575" cy="42576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75" name="ID_5A78CC9F3040469D8805F8C33E5163FC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12639675" y="100612575"/>
          <a:ext cx="2181225" cy="2667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76" name="ID_B4A5AD773AC64830931C2BA6D093FAA4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12601575" y="101688900"/>
          <a:ext cx="4572000" cy="42481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77" name="ID_195E706FB397487FBEC18C265BEB53FE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12544425" y="102822375"/>
          <a:ext cx="3133725" cy="481965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<sst xmlns="http://schemas.openxmlformats.org/spreadsheetml/2006/main" count="385" uniqueCount="194">
  <si>
    <t>采购物品-消防、安保及防汛物资类</t>
  </si>
  <si>
    <t>序号</t>
  </si>
  <si>
    <t>物资名称</t>
  </si>
  <si>
    <t>规格型号</t>
  </si>
  <si>
    <t>单位</t>
  </si>
  <si>
    <t>品牌</t>
  </si>
  <si>
    <t>数量</t>
  </si>
  <si>
    <t>预算单价（元）</t>
  </si>
  <si>
    <t>总价（元）</t>
  </si>
  <si>
    <t>备注</t>
  </si>
  <si>
    <t>图片</t>
  </si>
  <si>
    <t>类别</t>
  </si>
  <si>
    <t>使用部门</t>
  </si>
  <si>
    <t>xf-1</t>
  </si>
  <si>
    <t>微星消防站柜二人套</t>
  </si>
  <si>
    <t>个</t>
  </si>
  <si>
    <t>国产</t>
  </si>
  <si>
    <t>A座、B座、C座、地下室</t>
  </si>
  <si>
    <t>消防、安保</t>
  </si>
  <si>
    <t>保卫部门</t>
  </si>
  <si>
    <t>xf-2</t>
  </si>
  <si>
    <t>隔离带50m</t>
  </si>
  <si>
    <t>8/5cm宽</t>
  </si>
  <si>
    <t>卷</t>
  </si>
  <si>
    <t>符合消防使用质量要求</t>
  </si>
  <si>
    <t>xf-3</t>
  </si>
  <si>
    <t>5W扩音器</t>
  </si>
  <si>
    <t>部</t>
  </si>
  <si>
    <t>xf-4</t>
  </si>
  <si>
    <t>消防演习烟饼</t>
  </si>
  <si>
    <t>10个1组</t>
  </si>
  <si>
    <t>组</t>
  </si>
  <si>
    <t>xf-5</t>
  </si>
  <si>
    <t>荧光指挥棒电池款</t>
  </si>
  <si>
    <t>只</t>
  </si>
  <si>
    <t>xf-6</t>
  </si>
  <si>
    <t>荧光背心</t>
  </si>
  <si>
    <t>均码</t>
  </si>
  <si>
    <t>件</t>
  </si>
  <si>
    <t>xf-7</t>
  </si>
  <si>
    <t>防毒面具</t>
  </si>
  <si>
    <t>xf-8</t>
  </si>
  <si>
    <t>消防演习专用桶（红</t>
  </si>
  <si>
    <t>60*30cm</t>
  </si>
  <si>
    <t>xf-9</t>
  </si>
  <si>
    <t>疏散头盔</t>
  </si>
  <si>
    <t>顶</t>
  </si>
  <si>
    <t>xf-10</t>
  </si>
  <si>
    <t>铝箔防火手套</t>
  </si>
  <si>
    <t>双</t>
  </si>
  <si>
    <t>xf-11</t>
  </si>
  <si>
    <t>新能源汽车灭火毯</t>
  </si>
  <si>
    <t>6*9m</t>
  </si>
  <si>
    <t>张</t>
  </si>
  <si>
    <t>xf-12</t>
  </si>
  <si>
    <t>电动车灭火毯</t>
  </si>
  <si>
    <t>2*2m</t>
  </si>
  <si>
    <t>xf-13</t>
  </si>
  <si>
    <t>二氧化碳灭火器</t>
  </si>
  <si>
    <t>5KG</t>
  </si>
  <si>
    <t>具</t>
  </si>
  <si>
    <t>贵重仪器备用</t>
  </si>
  <si>
    <t>xf-14</t>
  </si>
  <si>
    <t>ABCE干粉灭火器</t>
  </si>
  <si>
    <t>备用</t>
  </si>
  <si>
    <t>xf-15</t>
  </si>
  <si>
    <t>消防担架折叠</t>
  </si>
  <si>
    <t>190*55*8折叠后70*55*15cm</t>
  </si>
  <si>
    <t>xf-17</t>
  </si>
  <si>
    <t>5KG灭火器专用箱</t>
  </si>
  <si>
    <t>33*18*57cm</t>
  </si>
  <si>
    <t>xf-18</t>
  </si>
  <si>
    <t>消防锹</t>
  </si>
  <si>
    <t>把</t>
  </si>
  <si>
    <t>xf-19</t>
  </si>
  <si>
    <t>警用雨衣</t>
  </si>
  <si>
    <t>套</t>
  </si>
  <si>
    <t>xf-20</t>
  </si>
  <si>
    <t>锥桶路障</t>
  </si>
  <si>
    <t>72CM高</t>
  </si>
  <si>
    <t>xf-21</t>
  </si>
  <si>
    <t>防汛专用沙袋</t>
  </si>
  <si>
    <t>30*70cm</t>
  </si>
  <si>
    <t>物业</t>
  </si>
  <si>
    <t>xf-22</t>
  </si>
  <si>
    <t>消防沙箱</t>
  </si>
  <si>
    <t>1200*600*600mm</t>
  </si>
  <si>
    <t>厨房门口</t>
  </si>
  <si>
    <t>xf-23</t>
  </si>
  <si>
    <t>请勿停车牌（不锈钢</t>
  </si>
  <si>
    <t>xf-24</t>
  </si>
  <si>
    <t>专用停车牌（不锈钢</t>
  </si>
  <si>
    <t>wx-138</t>
  </si>
  <si>
    <t>消防测试组件</t>
  </si>
  <si>
    <t>SA2090</t>
  </si>
  <si>
    <t>新标智</t>
  </si>
  <si>
    <t>后勤保卫</t>
  </si>
  <si>
    <t>wx-150</t>
  </si>
  <si>
    <t>铝人字梯2米</t>
  </si>
  <si>
    <t>宝福</t>
  </si>
  <si>
    <t>wx-151</t>
  </si>
  <si>
    <t>加厚铝合金人字梯双面伸缩工程梯</t>
  </si>
  <si>
    <t>名川双踏板3米升6米（最厚4.0毫米）</t>
  </si>
  <si>
    <t>名川</t>
  </si>
  <si>
    <t>wx-152</t>
  </si>
  <si>
    <t>铝合金伸缩梯加厚工程梯消防梯升降直梯</t>
  </si>
  <si>
    <t>（防晃腿+层层加固）9米德标5.0mm（特制铝合金）伸8.2米收4.7米</t>
  </si>
  <si>
    <t>wx-188</t>
  </si>
  <si>
    <t>铝合金壁挂钥匙箱</t>
  </si>
  <si>
    <t>96位（384*56*582mm）</t>
  </si>
  <si>
    <t>金隆兴</t>
  </si>
  <si>
    <t>wx-189</t>
  </si>
  <si>
    <t>48位（264*56*442mm）</t>
  </si>
  <si>
    <t>wx-190</t>
  </si>
  <si>
    <t>不锈钢钥匙圆盘</t>
  </si>
  <si>
    <t>28位盘+标识牌（宽13.5cm，高15cm）</t>
  </si>
  <si>
    <t>wx-191</t>
  </si>
  <si>
    <t>18位盘+标识牌（宽15cm，高9cm）</t>
  </si>
  <si>
    <t>wx-193</t>
  </si>
  <si>
    <t>室外消火栓保温罩</t>
  </si>
  <si>
    <t>85*55cm加棉加厚款</t>
  </si>
  <si>
    <t>wz-123</t>
  </si>
  <si>
    <t>90加仑易燃物品防爆柜 （黄色）</t>
  </si>
  <si>
    <t>90加仑四层空间1090*860*1650</t>
  </si>
  <si>
    <t>提供证书</t>
  </si>
  <si>
    <t>wz-124</t>
  </si>
  <si>
    <t xml:space="preserve">90加仑可燃物品防爆柜 （红色） </t>
  </si>
  <si>
    <t>wz-125</t>
  </si>
  <si>
    <t>90加仑易燃物品防爆柜 （蓝色）</t>
  </si>
  <si>
    <t>90加仑四层空间1650*1090*862</t>
  </si>
  <si>
    <t>wz-126</t>
  </si>
  <si>
    <t>22加仑易燃物品防爆柜 （蓝色）</t>
  </si>
  <si>
    <t>70升2层空间590*460*1650</t>
  </si>
  <si>
    <t>手术室/内镜</t>
  </si>
  <si>
    <t>wz-127</t>
  </si>
  <si>
    <t>易燃物品防爆柜 （黄色）</t>
  </si>
  <si>
    <t>12加仑2层空间590*460*890</t>
  </si>
  <si>
    <t>检验/ICU/供应室</t>
  </si>
  <si>
    <t>wz-130</t>
  </si>
  <si>
    <t>医用毒麻柜化学药品保险柜</t>
  </si>
  <si>
    <t>22加仑4层空间890*590*1650</t>
  </si>
  <si>
    <t>药房/药库/手术室/内镜</t>
  </si>
  <si>
    <t>wz-131</t>
  </si>
  <si>
    <t>4加仑1层隔板560*430*430</t>
  </si>
  <si>
    <t>病区（5）/ICU(1)</t>
  </si>
  <si>
    <t>wz-132</t>
  </si>
  <si>
    <t>病区（5）/ICU（1）/门诊（6儿科、急诊、口腔、综合门诊、放射科、康复）</t>
  </si>
  <si>
    <t>wz-133</t>
  </si>
  <si>
    <t>22加仑耐防腐蚀强酸强碱安全器皿柜</t>
  </si>
  <si>
    <t>4层空间890*590*1650</t>
  </si>
  <si>
    <t>污水处理</t>
  </si>
  <si>
    <t>fx-01</t>
  </si>
  <si>
    <t>防汛挡水板</t>
  </si>
  <si>
    <t>材质铝合金，高度40公分，厚度4厘米</t>
  </si>
  <si>
    <t>米</t>
  </si>
  <si>
    <t>定制，其中两个汽车坡道入口采用双扉</t>
  </si>
  <si>
    <t>fx-02</t>
  </si>
  <si>
    <t>防汛沙袋</t>
  </si>
  <si>
    <t>25*70</t>
  </si>
  <si>
    <t>fx-03</t>
  </si>
  <si>
    <t>铁锹</t>
  </si>
  <si>
    <t>fx-04</t>
  </si>
  <si>
    <t>雨衣</t>
  </si>
  <si>
    <t>fx-05</t>
  </si>
  <si>
    <t>雨鞋</t>
  </si>
  <si>
    <t>fx-06</t>
  </si>
  <si>
    <t>铁钩</t>
  </si>
  <si>
    <t>不锈钢8mm长88厘米</t>
  </si>
  <si>
    <t>根</t>
  </si>
  <si>
    <t>fx-07</t>
  </si>
  <si>
    <t>应急探照灯</t>
  </si>
  <si>
    <t>6000毫安丨侧灯丨远射400M【SFL3121G】+插头</t>
  </si>
  <si>
    <t>飞利浦</t>
  </si>
  <si>
    <t>fx-08</t>
  </si>
  <si>
    <t>救生绳</t>
  </si>
  <si>
    <t>10米双钩</t>
  </si>
  <si>
    <t>fx-09</t>
  </si>
  <si>
    <t>毛巾</t>
  </si>
  <si>
    <t>蓝色</t>
  </si>
  <si>
    <t>块</t>
  </si>
  <si>
    <t>fx-10</t>
  </si>
  <si>
    <t>推水器</t>
  </si>
  <si>
    <t>不锈钢</t>
  </si>
  <si>
    <t>fx-11</t>
  </si>
  <si>
    <t>铁丝</t>
  </si>
  <si>
    <t>斤</t>
  </si>
  <si>
    <t>fx-12</t>
  </si>
  <si>
    <t>尼龙绳</t>
  </si>
  <si>
    <t>6mm*100米</t>
  </si>
  <si>
    <t>fx-13</t>
  </si>
  <si>
    <t>汽油抽水泵</t>
  </si>
  <si>
    <t>【电启动】3寸汽油机（5米进水管+50米出水管）</t>
  </si>
  <si>
    <t>台</t>
  </si>
  <si>
    <t>雅马哈/五羊本田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</si>
</sst>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_ * #,##0_ ;_ * \-#,##0_ ;_ * &quot;-&quot;??_ ;_ @_ "/>
    <numFmt numFmtId="179" formatCode="#,##0.00_);[Red]\(#,##0.00\)"/>
    <numFmt numFmtId="180" formatCode="0.00_ "/>
  </numFmts>
  <fonts count="32">
    <font>
      <sz val="11"/>
      <color theme="1"/>
      <name val="宋体"/>
      <charset val="134"/>
      <scheme val="minor"/>
    </font>
    <font>
      <b/>
      <sz val="16"/>
      <name val="宋体"/>
      <charset val="134"/>
      <scheme val="major"/>
    </font>
    <font>
      <b/>
      <sz val="11"/>
      <name val="微软雅黑"/>
      <charset val="134"/>
    </font>
    <font>
      <b/>
      <sz val="11"/>
      <color indexed="8"/>
      <name val="微软雅黑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rgb="FF0D0D0D"/>
      <name val="宋体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2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5" borderId="8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9">
      <alignment vertical="center"/>
    </xf>
    <xf numFmtId="0" fontId="16" fillId="0" borderId="9">
      <alignment vertical="center"/>
    </xf>
    <xf numFmtId="0" fontId="17" fillId="0" borderId="10">
      <alignment vertical="center"/>
    </xf>
    <xf numFmtId="0" fontId="17" fillId="0" borderId="0">
      <alignment vertical="center"/>
    </xf>
    <xf numFmtId="0" fontId="18" fillId="6" borderId="11">
      <alignment vertical="center"/>
    </xf>
    <xf numFmtId="0" fontId="19" fillId="7" borderId="12">
      <alignment vertical="center"/>
    </xf>
    <xf numFmtId="0" fontId="20" fillId="7" borderId="11">
      <alignment vertical="center"/>
    </xf>
    <xf numFmtId="0" fontId="21" fillId="8" borderId="13">
      <alignment vertical="center"/>
    </xf>
    <xf numFmtId="0" fontId="22" fillId="0" borderId="14">
      <alignment vertical="center"/>
    </xf>
    <xf numFmtId="0" fontId="23" fillId="0" borderId="15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6" fillId="11" borderId="0">
      <alignment vertical="center"/>
    </xf>
    <xf numFmtId="0" fontId="27" fillId="12" borderId="0">
      <alignment vertical="center"/>
    </xf>
    <xf numFmtId="0" fontId="28" fillId="13" borderId="0">
      <alignment vertical="center"/>
    </xf>
    <xf numFmtId="0" fontId="28" fillId="14" borderId="0">
      <alignment vertical="center"/>
    </xf>
    <xf numFmtId="0" fontId="27" fillId="15" borderId="0">
      <alignment vertical="center"/>
    </xf>
    <xf numFmtId="0" fontId="27" fillId="16" borderId="0">
      <alignment vertical="center"/>
    </xf>
    <xf numFmtId="0" fontId="28" fillId="17" borderId="0">
      <alignment vertical="center"/>
    </xf>
    <xf numFmtId="0" fontId="28" fillId="18" borderId="0">
      <alignment vertical="center"/>
    </xf>
    <xf numFmtId="0" fontId="27" fillId="19" borderId="0">
      <alignment vertical="center"/>
    </xf>
    <xf numFmtId="0" fontId="27" fillId="20" borderId="0">
      <alignment vertical="center"/>
    </xf>
    <xf numFmtId="0" fontId="28" fillId="21" borderId="0">
      <alignment vertical="center"/>
    </xf>
    <xf numFmtId="0" fontId="28" fillId="22" borderId="0">
      <alignment vertical="center"/>
    </xf>
    <xf numFmtId="0" fontId="27" fillId="23" borderId="0">
      <alignment vertical="center"/>
    </xf>
    <xf numFmtId="0" fontId="27" fillId="24" borderId="0">
      <alignment vertical="center"/>
    </xf>
    <xf numFmtId="0" fontId="28" fillId="25" borderId="0">
      <alignment vertical="center"/>
    </xf>
    <xf numFmtId="0" fontId="28" fillId="26" borderId="0">
      <alignment vertical="center"/>
    </xf>
    <xf numFmtId="0" fontId="27" fillId="27" borderId="0">
      <alignment vertical="center"/>
    </xf>
    <xf numFmtId="0" fontId="27" fillId="28" borderId="0">
      <alignment vertical="center"/>
    </xf>
    <xf numFmtId="0" fontId="28" fillId="29" borderId="0">
      <alignment vertical="center"/>
    </xf>
    <xf numFmtId="0" fontId="28" fillId="30" borderId="0">
      <alignment vertical="center"/>
    </xf>
    <xf numFmtId="0" fontId="27" fillId="31" borderId="0">
      <alignment vertical="center"/>
    </xf>
    <xf numFmtId="0" fontId="27" fillId="32" borderId="0">
      <alignment vertical="center"/>
    </xf>
    <xf numFmtId="0" fontId="28" fillId="33" borderId="0">
      <alignment vertical="center"/>
    </xf>
    <xf numFmtId="0" fontId="28" fillId="34" borderId="0">
      <alignment vertical="center"/>
    </xf>
    <xf numFmtId="0" fontId="27" fillId="35" borderId="0">
      <alignment vertical="center"/>
    </xf>
    <xf numFmtId="0" fontId="29" fillId="0" borderId="0">
      <alignment vertical="center"/>
    </xf>
    <xf numFmtId="0" fontId="30" fillId="0" borderId="0"/>
    <xf numFmtId="0" fontId="3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1" fillId="0" borderId="0">
      <alignment vertical="center"/>
    </xf>
    <xf numFmtId="0" fontId="29" fillId="0" borderId="0">
      <alignment vertical="center"/>
    </xf>
    <xf numFmtId="0" fontId="31" fillId="0" borderId="0"/>
    <xf numFmtId="43" fontId="29" fillId="0" borderId="0" applyFont="0" applyFill="0" applyBorder="0" applyAlignment="0" applyProtection="0">
      <alignment vertical="center"/>
    </xf>
  </cellStyleXfs>
  <cellXfs count="44">
    <xf numFmtId="0" fontId="0" fillId="0" borderId="0" xfId="0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52" applyNumberFormat="1" applyFont="1" applyFill="1" applyAlignment="1" applyProtection="1">
      <alignment horizontal="center" vertical="center" wrapText="1"/>
    </xf>
    <xf numFmtId="0" fontId="2" fillId="2" borderId="1" xfId="49" applyNumberFormat="1" applyFont="1" applyFill="1" applyBorder="1" applyAlignment="1" applyProtection="1">
      <alignment horizontal="center" vertical="center" wrapText="1" shrinkToFit="1"/>
    </xf>
    <xf numFmtId="49" fontId="2" fillId="2" borderId="1" xfId="49" applyNumberFormat="1" applyFont="1" applyFill="1" applyBorder="1" applyAlignment="1" applyProtection="1">
      <alignment horizontal="center" vertical="center" wrapText="1" shrinkToFit="1"/>
    </xf>
    <xf numFmtId="176" fontId="2" fillId="2" borderId="1" xfId="49" applyNumberFormat="1" applyFont="1" applyFill="1" applyBorder="1" applyAlignment="1" applyProtection="1">
      <alignment horizontal="center" vertical="center" wrapText="1" shrinkToFit="1"/>
    </xf>
    <xf numFmtId="4" fontId="3" fillId="3" borderId="1" xfId="50" applyNumberFormat="1" applyFont="1" applyFill="1" applyBorder="1" applyAlignment="1">
      <alignment horizontal="center" vertical="center" wrapText="1"/>
    </xf>
    <xf numFmtId="0" fontId="2" fillId="2" borderId="1" xfId="49" applyNumberFormat="1" applyFont="1" applyFill="1" applyBorder="1" applyAlignment="1" applyProtection="1">
      <alignment horizontal="center" vertical="center" wrapText="1" shrinkToFit="1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5" fillId="0" borderId="2" xfId="52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178" fontId="7" fillId="0" borderId="2" xfId="0" applyNumberFormat="1" applyFont="1" applyFill="1" applyBorder="1" applyAlignment="1">
      <alignment horizontal="center" vertical="center" wrapText="1"/>
    </xf>
    <xf numFmtId="43" fontId="7" fillId="0" borderId="2" xfId="0" applyNumberFormat="1" applyFont="1" applyFill="1" applyBorder="1" applyAlignment="1">
      <alignment horizontal="center" vertical="center" wrapText="1"/>
    </xf>
    <xf numFmtId="17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77" fontId="7" fillId="0" borderId="2" xfId="0" applyNumberFormat="1" applyFont="1" applyBorder="1" applyAlignment="1">
      <alignment horizontal="center" vertical="center" wrapText="1"/>
    </xf>
    <xf numFmtId="178" fontId="7" fillId="0" borderId="2" xfId="0" applyNumberFormat="1" applyFont="1" applyBorder="1" applyAlignment="1">
      <alignment horizontal="center" vertical="center" wrapText="1"/>
    </xf>
    <xf numFmtId="43" fontId="7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179" fontId="7" fillId="0" borderId="2" xfId="0" applyNumberFormat="1" applyFont="1" applyBorder="1" applyAlignment="1">
      <alignment horizontal="center" vertical="center" wrapText="1"/>
    </xf>
    <xf numFmtId="0" fontId="5" fillId="0" borderId="4" xfId="52" applyFont="1" applyFill="1" applyBorder="1" applyAlignment="1">
      <alignment horizontal="center" vertical="center" wrapText="1"/>
    </xf>
    <xf numFmtId="0" fontId="5" fillId="0" borderId="4" xfId="53" applyFont="1" applyFill="1" applyBorder="1" applyAlignment="1">
      <alignment horizontal="center" vertical="center" wrapText="1"/>
    </xf>
    <xf numFmtId="0" fontId="5" fillId="0" borderId="4" xfId="51" applyFont="1" applyFill="1" applyBorder="1" applyAlignment="1">
      <alignment horizontal="center" vertical="center" wrapText="1"/>
    </xf>
    <xf numFmtId="180" fontId="5" fillId="0" borderId="4" xfId="51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80" fontId="6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9" fontId="9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常规_Sheet1" xfId="50"/>
    <cellStyle name="常规_Sheet1 2" xfId="51"/>
    <cellStyle name="常规 2" xfId="52"/>
    <cellStyle name="常规 3 2" xfId="53"/>
    <cellStyle name="常规 4" xfId="54"/>
    <cellStyle name="常规 2 2 2" xfId="55"/>
    <cellStyle name="样式 1 4" xfId="56"/>
    <cellStyle name="常规__惠州喜来登度假酒店ＨＯＥ预算新(8 31)(郑工10-29提供)" xfId="57"/>
    <cellStyle name="样式 1" xfId="58"/>
    <cellStyle name="千位分隔 2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png"/><Relationship Id="rId8" Type="http://schemas.openxmlformats.org/officeDocument/2006/relationships/image" Target="media/image8.png"/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0" Type="http://schemas.openxmlformats.org/officeDocument/2006/relationships/image" Target="media/image30.png"/><Relationship Id="rId3" Type="http://schemas.openxmlformats.org/officeDocument/2006/relationships/image" Target="media/image3.png"/><Relationship Id="rId29" Type="http://schemas.openxmlformats.org/officeDocument/2006/relationships/image" Target="media/image29.png"/><Relationship Id="rId28" Type="http://schemas.openxmlformats.org/officeDocument/2006/relationships/image" Target="media/image28.png"/><Relationship Id="rId27" Type="http://schemas.openxmlformats.org/officeDocument/2006/relationships/image" Target="media/image27.png"/><Relationship Id="rId26" Type="http://schemas.openxmlformats.org/officeDocument/2006/relationships/image" Target="media/image26.png"/><Relationship Id="rId25" Type="http://schemas.openxmlformats.org/officeDocument/2006/relationships/image" Target="media/image25.png"/><Relationship Id="rId24" Type="http://schemas.openxmlformats.org/officeDocument/2006/relationships/image" Target="media/image24.png"/><Relationship Id="rId23" Type="http://schemas.openxmlformats.org/officeDocument/2006/relationships/image" Target="media/image23.png"/><Relationship Id="rId22" Type="http://schemas.openxmlformats.org/officeDocument/2006/relationships/image" Target="media/image22.png"/><Relationship Id="rId21" Type="http://schemas.openxmlformats.org/officeDocument/2006/relationships/image" Target="media/image21.jpeg"/><Relationship Id="rId20" Type="http://schemas.openxmlformats.org/officeDocument/2006/relationships/image" Target="media/image20.jpeg"/><Relationship Id="rId2" Type="http://schemas.openxmlformats.org/officeDocument/2006/relationships/image" Target="media/image2.png"/><Relationship Id="rId19" Type="http://schemas.openxmlformats.org/officeDocument/2006/relationships/image" Target="media/image19.jpeg"/><Relationship Id="rId18" Type="http://schemas.openxmlformats.org/officeDocument/2006/relationships/image" Target="media/image18.jpeg"/><Relationship Id="rId17" Type="http://schemas.openxmlformats.org/officeDocument/2006/relationships/image" Target="media/image17.jpeg"/><Relationship Id="rId16" Type="http://schemas.openxmlformats.org/officeDocument/2006/relationships/image" Target="media/image16.jpeg"/><Relationship Id="rId15" Type="http://schemas.openxmlformats.org/officeDocument/2006/relationships/image" Target="media/image15.jpeg"/><Relationship Id="rId14" Type="http://schemas.openxmlformats.org/officeDocument/2006/relationships/image" Target="media/image14.jpeg"/><Relationship Id="rId13" Type="http://schemas.openxmlformats.org/officeDocument/2006/relationships/image" Target="media/image13.png"/><Relationship Id="rId12" Type="http://schemas.openxmlformats.org/officeDocument/2006/relationships/image" Target="media/image12.jpeg"/><Relationship Id="rId11" Type="http://schemas.openxmlformats.org/officeDocument/2006/relationships/image" Target="media/image11.jpeg"/><Relationship Id="rId10" Type="http://schemas.openxmlformats.org/officeDocument/2006/relationships/image" Target="media/image10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www.wps.cn/officeDocument/2020/cellImage" Target="cellimag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jpeg"/><Relationship Id="rId20" Type="http://schemas.openxmlformats.org/officeDocument/2006/relationships/image" Target="../media/image20.jpeg"/><Relationship Id="rId2" Type="http://schemas.openxmlformats.org/officeDocument/2006/relationships/image" Target="../media/image2.png"/><Relationship Id="rId19" Type="http://schemas.openxmlformats.org/officeDocument/2006/relationships/image" Target="../media/image19.jpeg"/><Relationship Id="rId18" Type="http://schemas.openxmlformats.org/officeDocument/2006/relationships/image" Target="../media/image18.jpeg"/><Relationship Id="rId17" Type="http://schemas.openxmlformats.org/officeDocument/2006/relationships/image" Target="../media/image17.jpe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pn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0</xdr:colOff>
      <xdr:row>4</xdr:row>
      <xdr:rowOff>114300</xdr:rowOff>
    </xdr:to>
    <xdr:pic>
      <xdr:nvPicPr>
        <xdr:cNvPr id="150" name="ID_9F2C3D38625B4B66B432EFC675B8A27D" descr="post_object_image_1732546885"/>
        <xdr:cNvPicPr/>
      </xdr:nvPicPr>
      <xdr:blipFill>
        <a:blip r:embed="rId1"/>
        <a:stretch>
          <a:fillRect/>
        </a:stretch>
      </xdr:blipFill>
      <xdr:spPr>
        <a:xfrm>
          <a:off x="0" y="0"/>
          <a:ext cx="2057400" cy="800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400050</xdr:colOff>
      <xdr:row>4</xdr:row>
      <xdr:rowOff>114300</xdr:rowOff>
    </xdr:to>
    <xdr:pic>
      <xdr:nvPicPr>
        <xdr:cNvPr id="151" name="ID_DA2EF57CB6B94087B2A6E73604B4B679" descr="post_object_image_1529425770"/>
        <xdr:cNvPicPr/>
      </xdr:nvPicPr>
      <xdr:blipFill>
        <a:blip r:embed="rId2"/>
        <a:stretch>
          <a:fillRect/>
        </a:stretch>
      </xdr:blipFill>
      <xdr:spPr>
        <a:xfrm>
          <a:off x="0" y="0"/>
          <a:ext cx="1771650" cy="800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9525</xdr:colOff>
      <xdr:row>4</xdr:row>
      <xdr:rowOff>47625</xdr:rowOff>
    </xdr:to>
    <xdr:pic>
      <xdr:nvPicPr>
        <xdr:cNvPr id="152" name="ID_1A268B8702C54AF3B338996FE157E2D4" descr="post_object_image_241325353"/>
        <xdr:cNvPicPr/>
      </xdr:nvPicPr>
      <xdr:blipFill>
        <a:blip r:embed="rId3"/>
        <a:stretch>
          <a:fillRect/>
        </a:stretch>
      </xdr:blipFill>
      <xdr:spPr>
        <a:xfrm>
          <a:off x="0" y="0"/>
          <a:ext cx="2066925" cy="733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3</xdr:row>
      <xdr:rowOff>161925</xdr:rowOff>
    </xdr:to>
    <xdr:pic>
      <xdr:nvPicPr>
        <xdr:cNvPr id="153" name="ID_CD5D636C33EB49F19D5C257464706646" descr="post_object_image_2422089619"/>
        <xdr:cNvPicPr/>
      </xdr:nvPicPr>
      <xdr:blipFill>
        <a:blip r:embed="rId4"/>
        <a:stretch>
          <a:fillRect/>
        </a:stretch>
      </xdr:blipFill>
      <xdr:spPr>
        <a:xfrm>
          <a:off x="0" y="0"/>
          <a:ext cx="1866900" cy="676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666750</xdr:colOff>
      <xdr:row>8</xdr:row>
      <xdr:rowOff>9525</xdr:rowOff>
    </xdr:to>
    <xdr:pic>
      <xdr:nvPicPr>
        <xdr:cNvPr id="154" name="ID_1242DE7537404FFABC47CE19C58A516C" descr="post_object_image_700250250"/>
        <xdr:cNvPicPr/>
      </xdr:nvPicPr>
      <xdr:blipFill>
        <a:blip r:embed="rId5"/>
        <a:stretch>
          <a:fillRect/>
        </a:stretch>
      </xdr:blipFill>
      <xdr:spPr>
        <a:xfrm>
          <a:off x="0" y="0"/>
          <a:ext cx="2038350" cy="13811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76200</xdr:colOff>
      <xdr:row>6</xdr:row>
      <xdr:rowOff>85725</xdr:rowOff>
    </xdr:to>
    <xdr:pic>
      <xdr:nvPicPr>
        <xdr:cNvPr id="155" name="ID_5E7D26E94787427B8C008535E320AAAD" descr="post_object_image_2196708858"/>
        <xdr:cNvPicPr/>
      </xdr:nvPicPr>
      <xdr:blipFill>
        <a:blip r:embed="rId6"/>
        <a:stretch>
          <a:fillRect/>
        </a:stretch>
      </xdr:blipFill>
      <xdr:spPr>
        <a:xfrm>
          <a:off x="0" y="0"/>
          <a:ext cx="2133600" cy="1114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238125</xdr:colOff>
      <xdr:row>4</xdr:row>
      <xdr:rowOff>47625</xdr:rowOff>
    </xdr:to>
    <xdr:pic>
      <xdr:nvPicPr>
        <xdr:cNvPr id="156" name="ID_E561ED47B76E4B1CA0746E363A000B54" descr="post_object_image_3804220824"/>
        <xdr:cNvPicPr/>
      </xdr:nvPicPr>
      <xdr:blipFill>
        <a:blip r:embed="rId7"/>
        <a:stretch>
          <a:fillRect/>
        </a:stretch>
      </xdr:blipFill>
      <xdr:spPr>
        <a:xfrm>
          <a:off x="0" y="0"/>
          <a:ext cx="1609725" cy="733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171450</xdr:colOff>
      <xdr:row>9</xdr:row>
      <xdr:rowOff>85725</xdr:rowOff>
    </xdr:to>
    <xdr:pic>
      <xdr:nvPicPr>
        <xdr:cNvPr id="157" name="ID_F8EA04D9D3934193B20873ADF4F1F1E2" descr="post_object_image_2347835037"/>
        <xdr:cNvPicPr/>
      </xdr:nvPicPr>
      <xdr:blipFill>
        <a:blip r:embed="rId8"/>
        <a:stretch>
          <a:fillRect/>
        </a:stretch>
      </xdr:blipFill>
      <xdr:spPr>
        <a:xfrm>
          <a:off x="0" y="0"/>
          <a:ext cx="1543050" cy="16287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285750</xdr:colOff>
      <xdr:row>5</xdr:row>
      <xdr:rowOff>133350</xdr:rowOff>
    </xdr:to>
    <xdr:pic>
      <xdr:nvPicPr>
        <xdr:cNvPr id="158" name="ID_14DB58D70C374A8F88FDB791C293CF74" descr="post_object_image_615179009"/>
        <xdr:cNvPicPr/>
      </xdr:nvPicPr>
      <xdr:blipFill>
        <a:blip r:embed="rId9"/>
        <a:stretch>
          <a:fillRect/>
        </a:stretch>
      </xdr:blipFill>
      <xdr:spPr>
        <a:xfrm>
          <a:off x="0" y="0"/>
          <a:ext cx="165735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600075</xdr:colOff>
      <xdr:row>7</xdr:row>
      <xdr:rowOff>19050</xdr:rowOff>
    </xdr:to>
    <xdr:pic>
      <xdr:nvPicPr>
        <xdr:cNvPr id="159" name="ID_304B28F4E11947DC8C6AD2E2C6C2C314" descr="post_object_image_1996477076"/>
        <xdr:cNvPicPr/>
      </xdr:nvPicPr>
      <xdr:blipFill>
        <a:blip r:embed="rId10"/>
        <a:stretch>
          <a:fillRect/>
        </a:stretch>
      </xdr:blipFill>
      <xdr:spPr>
        <a:xfrm>
          <a:off x="0" y="0"/>
          <a:ext cx="1971675" cy="1219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457200</xdr:colOff>
      <xdr:row>43</xdr:row>
      <xdr:rowOff>168275</xdr:rowOff>
    </xdr:to>
    <xdr:pic>
      <xdr:nvPicPr>
        <xdr:cNvPr id="171" name="ID_3415FC5681CA41FAB22EA6E7AA1E0481" descr="core_image_url__exec_download_166471811"/>
        <xdr:cNvPicPr/>
      </xdr:nvPicPr>
      <xdr:blipFill>
        <a:blip r:embed="rId11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457200</xdr:colOff>
      <xdr:row>43</xdr:row>
      <xdr:rowOff>168275</xdr:rowOff>
    </xdr:to>
    <xdr:pic>
      <xdr:nvPicPr>
        <xdr:cNvPr id="172" name="ID_2E2A17DB73D34C06AE301FACB44365E0" descr="core_image_url__exec_download_1393453153"/>
        <xdr:cNvPicPr/>
      </xdr:nvPicPr>
      <xdr:blipFill>
        <a:blip r:embed="rId12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457200</xdr:colOff>
      <xdr:row>14</xdr:row>
      <xdr:rowOff>114300</xdr:rowOff>
    </xdr:to>
    <xdr:pic>
      <xdr:nvPicPr>
        <xdr:cNvPr id="173" name="ID_D9D05BB4D01247DF90FFFEA64AB915FA" descr="post_object_image_2050760654"/>
        <xdr:cNvPicPr/>
      </xdr:nvPicPr>
      <xdr:blipFill>
        <a:blip r:embed="rId13"/>
        <a:stretch>
          <a:fillRect/>
        </a:stretch>
      </xdr:blipFill>
      <xdr:spPr>
        <a:xfrm>
          <a:off x="0" y="0"/>
          <a:ext cx="3200400" cy="2514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390525</xdr:colOff>
      <xdr:row>34</xdr:row>
      <xdr:rowOff>9525</xdr:rowOff>
    </xdr:to>
    <xdr:pic>
      <xdr:nvPicPr>
        <xdr:cNvPr id="99" name="ID_3CDC1F21B35A403D8A42DDF1D0A2BB52" descr="post_object_image_581197130"/>
        <xdr:cNvPicPr/>
      </xdr:nvPicPr>
      <xdr:blipFill>
        <a:blip r:embed="rId14"/>
        <a:stretch>
          <a:fillRect/>
        </a:stretch>
      </xdr:blipFill>
      <xdr:spPr>
        <a:xfrm>
          <a:off x="0" y="0"/>
          <a:ext cx="5876925" cy="58388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381000</xdr:colOff>
      <xdr:row>34</xdr:row>
      <xdr:rowOff>0</xdr:rowOff>
    </xdr:to>
    <xdr:pic>
      <xdr:nvPicPr>
        <xdr:cNvPr id="106" name="ID_274C4ECB0E1E48B1B0D8984BE6278C15" descr="post_object_image_4074674459"/>
        <xdr:cNvPicPr/>
      </xdr:nvPicPr>
      <xdr:blipFill>
        <a:blip r:embed="rId15"/>
        <a:stretch>
          <a:fillRect/>
        </a:stretch>
      </xdr:blipFill>
      <xdr:spPr>
        <a:xfrm>
          <a:off x="0" y="0"/>
          <a:ext cx="5867400" cy="5829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361950</xdr:colOff>
      <xdr:row>34</xdr:row>
      <xdr:rowOff>9525</xdr:rowOff>
    </xdr:to>
    <xdr:pic>
      <xdr:nvPicPr>
        <xdr:cNvPr id="107" name="ID_D7F88F34CC82410EA4D01142F6D1DE95" descr="post_object_image_1216892824"/>
        <xdr:cNvPicPr/>
      </xdr:nvPicPr>
      <xdr:blipFill>
        <a:blip r:embed="rId16"/>
        <a:stretch>
          <a:fillRect/>
        </a:stretch>
      </xdr:blipFill>
      <xdr:spPr>
        <a:xfrm>
          <a:off x="0" y="0"/>
          <a:ext cx="5848350" cy="58388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342900</xdr:colOff>
      <xdr:row>33</xdr:row>
      <xdr:rowOff>161925</xdr:rowOff>
    </xdr:to>
    <xdr:pic>
      <xdr:nvPicPr>
        <xdr:cNvPr id="108" name="ID_AD67552E72814486AD7E2544519C13E3" descr="post_object_image_2451366584"/>
        <xdr:cNvPicPr/>
      </xdr:nvPicPr>
      <xdr:blipFill>
        <a:blip r:embed="rId17"/>
        <a:stretch>
          <a:fillRect/>
        </a:stretch>
      </xdr:blipFill>
      <xdr:spPr>
        <a:xfrm>
          <a:off x="0" y="0"/>
          <a:ext cx="5829300" cy="58197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476250</xdr:colOff>
      <xdr:row>33</xdr:row>
      <xdr:rowOff>85725</xdr:rowOff>
    </xdr:to>
    <xdr:pic>
      <xdr:nvPicPr>
        <xdr:cNvPr id="117" name="ID_322E572425744271A98F6018E361A26B" descr="post_object_image_1795595898"/>
        <xdr:cNvPicPr/>
      </xdr:nvPicPr>
      <xdr:blipFill>
        <a:blip r:embed="rId18"/>
        <a:stretch>
          <a:fillRect/>
        </a:stretch>
      </xdr:blipFill>
      <xdr:spPr>
        <a:xfrm>
          <a:off x="0" y="0"/>
          <a:ext cx="5276850" cy="57435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476250</xdr:colOff>
      <xdr:row>33</xdr:row>
      <xdr:rowOff>133350</xdr:rowOff>
    </xdr:to>
    <xdr:pic>
      <xdr:nvPicPr>
        <xdr:cNvPr id="119" name="ID_A707D3C57902413FA95012051C41ED8C" descr="post_object_image_3839831505"/>
        <xdr:cNvPicPr/>
      </xdr:nvPicPr>
      <xdr:blipFill>
        <a:blip r:embed="rId19"/>
        <a:stretch>
          <a:fillRect/>
        </a:stretch>
      </xdr:blipFill>
      <xdr:spPr>
        <a:xfrm>
          <a:off x="0" y="0"/>
          <a:ext cx="5276850" cy="5791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323850</xdr:colOff>
      <xdr:row>33</xdr:row>
      <xdr:rowOff>152400</xdr:rowOff>
    </xdr:to>
    <xdr:pic>
      <xdr:nvPicPr>
        <xdr:cNvPr id="128" name="ID_7FA4CF3D0536407E800E52A39493F644" descr="post_object_image_2824054224"/>
        <xdr:cNvPicPr/>
      </xdr:nvPicPr>
      <xdr:blipFill>
        <a:blip r:embed="rId20"/>
        <a:stretch>
          <a:fillRect/>
        </a:stretch>
      </xdr:blipFill>
      <xdr:spPr>
        <a:xfrm>
          <a:off x="0" y="0"/>
          <a:ext cx="5810250" cy="5810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361950</xdr:colOff>
      <xdr:row>34</xdr:row>
      <xdr:rowOff>19050</xdr:rowOff>
    </xdr:to>
    <xdr:pic>
      <xdr:nvPicPr>
        <xdr:cNvPr id="130" name="ID_80859E68226446739C521159AFDC90E3" descr="post_object_image_1277238307"/>
        <xdr:cNvPicPr/>
      </xdr:nvPicPr>
      <xdr:blipFill>
        <a:blip r:embed="rId21"/>
        <a:stretch>
          <a:fillRect/>
        </a:stretch>
      </xdr:blipFill>
      <xdr:spPr>
        <a:xfrm>
          <a:off x="0" y="0"/>
          <a:ext cx="5848350" cy="58483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666750</xdr:colOff>
      <xdr:row>3</xdr:row>
      <xdr:rowOff>142875</xdr:rowOff>
    </xdr:to>
    <xdr:pic>
      <xdr:nvPicPr>
        <xdr:cNvPr id="131" name="ID_208975B3A9B34EBFB3428A5373E0969A" descr="post_object_image_2437562054"/>
        <xdr:cNvPicPr/>
      </xdr:nvPicPr>
      <xdr:blipFill>
        <a:blip r:embed="rId22"/>
        <a:stretch>
          <a:fillRect/>
        </a:stretch>
      </xdr:blipFill>
      <xdr:spPr>
        <a:xfrm>
          <a:off x="0" y="0"/>
          <a:ext cx="666750" cy="6572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466725</xdr:colOff>
      <xdr:row>27</xdr:row>
      <xdr:rowOff>104775</xdr:rowOff>
    </xdr:to>
    <xdr:pic>
      <xdr:nvPicPr>
        <xdr:cNvPr id="20" name="ID_853495D973AB42BC85D3076D751F1EB3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10696575" y="3048000"/>
          <a:ext cx="3209925" cy="473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352425</xdr:colOff>
      <xdr:row>27</xdr:row>
      <xdr:rowOff>152400</xdr:rowOff>
    </xdr:to>
    <xdr:pic>
      <xdr:nvPicPr>
        <xdr:cNvPr id="216" name="ID_0AC99835AA32467194C7352756701451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7924800" y="80730725"/>
          <a:ext cx="4467225" cy="478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361950</xdr:colOff>
      <xdr:row>25</xdr:row>
      <xdr:rowOff>104775</xdr:rowOff>
    </xdr:to>
    <xdr:pic>
      <xdr:nvPicPr>
        <xdr:cNvPr id="272" name="ID_274B5AF4A20E4460853D706F6B032468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12582525" y="100002975"/>
          <a:ext cx="3105150" cy="4391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171450</xdr:colOff>
      <xdr:row>22</xdr:row>
      <xdr:rowOff>104775</xdr:rowOff>
    </xdr:to>
    <xdr:pic>
      <xdr:nvPicPr>
        <xdr:cNvPr id="273" name="ID_0F0E103DC35B46469F8BBAB512D54B2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7905750" y="73825100"/>
          <a:ext cx="4972050" cy="387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180975</xdr:colOff>
      <xdr:row>24</xdr:row>
      <xdr:rowOff>142875</xdr:rowOff>
    </xdr:to>
    <xdr:pic>
      <xdr:nvPicPr>
        <xdr:cNvPr id="274" name="ID_AB4869A8AD9E4528A2F59DC6DE17F90A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12601575" y="101098350"/>
          <a:ext cx="4981575" cy="4257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123825</xdr:colOff>
      <xdr:row>15</xdr:row>
      <xdr:rowOff>95250</xdr:rowOff>
    </xdr:to>
    <xdr:pic>
      <xdr:nvPicPr>
        <xdr:cNvPr id="275" name="ID_5A78CC9F3040469D8805F8C33E5163FC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12639675" y="100612575"/>
          <a:ext cx="2181225" cy="2667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457200</xdr:colOff>
      <xdr:row>24</xdr:row>
      <xdr:rowOff>133350</xdr:rowOff>
    </xdr:to>
    <xdr:pic>
      <xdr:nvPicPr>
        <xdr:cNvPr id="276" name="ID_B4A5AD773AC64830931C2BA6D093FAA4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12601575" y="101688900"/>
          <a:ext cx="4572000" cy="424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390525</xdr:colOff>
      <xdr:row>28</xdr:row>
      <xdr:rowOff>19050</xdr:rowOff>
    </xdr:to>
    <xdr:pic>
      <xdr:nvPicPr>
        <xdr:cNvPr id="277" name="ID_195E706FB397487FBEC18C265BEB53FE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12544425" y="102822375"/>
          <a:ext cx="3133725" cy="4819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3"/>
  <sheetViews>
    <sheetView tabSelected="1" workbookViewId="0">
      <pane ySplit="2" topLeftCell="A3" activePane="bottomLeft" state="frozen"/>
      <selection/>
      <selection pane="bottomLeft" activeCell="A56" sqref="$A56:$XFD56"/>
    </sheetView>
  </sheetViews>
  <sheetFormatPr defaultColWidth="9" defaultRowHeight="13.5"/>
  <cols>
    <col min="1" max="1" width="9.25" style="1" customWidth="1"/>
    <col min="2" max="2" width="19" style="1" customWidth="1"/>
    <col min="3" max="3" width="18.5" style="1" customWidth="1"/>
    <col min="4" max="4" width="7.625" style="3" customWidth="1"/>
    <col min="5" max="5" width="7.625" style="1" customWidth="1"/>
    <col min="6" max="6" width="7.625" style="3" customWidth="1"/>
    <col min="7" max="7" width="11.125" style="1" customWidth="1"/>
    <col min="8" max="8" width="12.875" style="1" customWidth="1"/>
    <col min="9" max="9" width="14.25" style="3" customWidth="1"/>
    <col min="10" max="10" width="11.875" style="1" customWidth="1"/>
    <col min="11" max="11" width="11.625" style="3" customWidth="1"/>
    <col min="12" max="12" width="11.5" style="3" customWidth="1"/>
    <col min="13" max="16384" width="9" style="1"/>
  </cols>
  <sheetData>
    <row r="1" s="1" customFormat="1" ht="52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36" customHeight="1" spans="1:12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5" t="s">
        <v>6</v>
      </c>
      <c r="G2" s="8" t="s">
        <v>7</v>
      </c>
      <c r="H2" s="7" t="s">
        <v>8</v>
      </c>
      <c r="I2" s="5" t="s">
        <v>9</v>
      </c>
      <c r="J2" s="9" t="s">
        <v>10</v>
      </c>
      <c r="K2" s="10" t="s">
        <v>11</v>
      </c>
      <c r="L2" s="10" t="s">
        <v>12</v>
      </c>
    </row>
    <row r="3" s="2" customFormat="1" ht="36" customHeight="1" spans="1:12">
      <c r="A3" s="11" t="s">
        <v>13</v>
      </c>
      <c r="B3" s="12" t="s">
        <v>14</v>
      </c>
      <c r="C3" s="12"/>
      <c r="D3" s="12" t="s">
        <v>15</v>
      </c>
      <c r="E3" s="12" t="s">
        <v>16</v>
      </c>
      <c r="F3" s="12">
        <v>4</v>
      </c>
      <c r="G3" s="12"/>
      <c r="H3" s="13"/>
      <c r="I3" s="14" t="s">
        <v>17</v>
      </c>
      <c r="J3" s="12" t="str">
        <f>_xlfn.DISPIMG("ID_208975B3A9B34EBFB3428A5373E0969A",1)</f>
        <v>=DISPIMG("ID_208975B3A9B34EBFB3428A5373E0969A",1)</v>
      </c>
      <c r="K3" s="15" t="s">
        <v>18</v>
      </c>
      <c r="L3" s="16" t="s">
        <v>19</v>
      </c>
    </row>
    <row r="4" s="2" customFormat="1" ht="36" customHeight="1" spans="1:12">
      <c r="A4" s="11" t="s">
        <v>20</v>
      </c>
      <c r="B4" s="14" t="s">
        <v>21</v>
      </c>
      <c r="C4" s="14" t="s">
        <v>22</v>
      </c>
      <c r="D4" s="14" t="s">
        <v>23</v>
      </c>
      <c r="E4" s="17" t="s">
        <v>16</v>
      </c>
      <c r="F4" s="18">
        <v>10</v>
      </c>
      <c r="G4" s="19"/>
      <c r="H4" s="13"/>
      <c r="I4" s="20" t="s">
        <v>24</v>
      </c>
      <c r="J4" s="14"/>
      <c r="K4" s="15" t="s">
        <v>18</v>
      </c>
      <c r="L4" s="16" t="s">
        <v>19</v>
      </c>
    </row>
    <row r="5" s="2" customFormat="1" ht="36" customHeight="1" spans="1:12">
      <c r="A5" s="11" t="s">
        <v>25</v>
      </c>
      <c r="B5" s="14" t="s">
        <v>26</v>
      </c>
      <c r="C5" s="14"/>
      <c r="D5" s="14" t="s">
        <v>27</v>
      </c>
      <c r="E5" s="17" t="s">
        <v>16</v>
      </c>
      <c r="F5" s="18">
        <v>2</v>
      </c>
      <c r="G5" s="19"/>
      <c r="H5" s="13"/>
      <c r="I5" s="20" t="s">
        <v>24</v>
      </c>
      <c r="J5" s="14"/>
      <c r="K5" s="15" t="s">
        <v>18</v>
      </c>
      <c r="L5" s="16" t="s">
        <v>19</v>
      </c>
    </row>
    <row r="6" s="2" customFormat="1" ht="36" customHeight="1" spans="1:12">
      <c r="A6" s="11" t="s">
        <v>28</v>
      </c>
      <c r="B6" s="14" t="s">
        <v>29</v>
      </c>
      <c r="C6" s="14" t="s">
        <v>30</v>
      </c>
      <c r="D6" s="14" t="s">
        <v>31</v>
      </c>
      <c r="E6" s="17" t="s">
        <v>16</v>
      </c>
      <c r="F6" s="18">
        <v>2</v>
      </c>
      <c r="G6" s="19"/>
      <c r="H6" s="13"/>
      <c r="I6" s="20" t="s">
        <v>24</v>
      </c>
      <c r="J6" s="14"/>
      <c r="K6" s="15" t="s">
        <v>18</v>
      </c>
      <c r="L6" s="16" t="s">
        <v>19</v>
      </c>
    </row>
    <row r="7" s="2" customFormat="1" ht="36" customHeight="1" spans="1:12">
      <c r="A7" s="11" t="s">
        <v>32</v>
      </c>
      <c r="B7" s="14" t="s">
        <v>33</v>
      </c>
      <c r="C7" s="14"/>
      <c r="D7" s="14" t="s">
        <v>34</v>
      </c>
      <c r="E7" s="17" t="s">
        <v>16</v>
      </c>
      <c r="F7" s="18">
        <v>30</v>
      </c>
      <c r="G7" s="19"/>
      <c r="H7" s="13"/>
      <c r="I7" s="20" t="s">
        <v>24</v>
      </c>
      <c r="J7" s="14"/>
      <c r="K7" s="15" t="s">
        <v>18</v>
      </c>
      <c r="L7" s="16" t="s">
        <v>19</v>
      </c>
    </row>
    <row r="8" s="2" customFormat="1" ht="36" customHeight="1" spans="1:12">
      <c r="A8" s="11" t="s">
        <v>35</v>
      </c>
      <c r="B8" s="21" t="s">
        <v>36</v>
      </c>
      <c r="C8" s="21" t="s">
        <v>37</v>
      </c>
      <c r="D8" s="21" t="s">
        <v>38</v>
      </c>
      <c r="E8" s="22" t="s">
        <v>16</v>
      </c>
      <c r="F8" s="23">
        <v>5</v>
      </c>
      <c r="G8" s="24"/>
      <c r="H8" s="13"/>
      <c r="I8" s="20" t="s">
        <v>24</v>
      </c>
      <c r="J8" s="21"/>
      <c r="K8" s="15" t="s">
        <v>18</v>
      </c>
      <c r="L8" s="16" t="s">
        <v>19</v>
      </c>
    </row>
    <row r="9" s="2" customFormat="1" ht="36" customHeight="1" spans="1:12">
      <c r="A9" s="11" t="s">
        <v>39</v>
      </c>
      <c r="B9" s="21" t="s">
        <v>40</v>
      </c>
      <c r="C9" s="21"/>
      <c r="D9" s="21" t="s">
        <v>15</v>
      </c>
      <c r="E9" s="22" t="s">
        <v>16</v>
      </c>
      <c r="F9" s="23">
        <v>100</v>
      </c>
      <c r="G9" s="24"/>
      <c r="H9" s="13"/>
      <c r="I9" s="20" t="s">
        <v>24</v>
      </c>
      <c r="J9" s="21"/>
      <c r="K9" s="15" t="s">
        <v>18</v>
      </c>
      <c r="L9" s="16" t="s">
        <v>19</v>
      </c>
    </row>
    <row r="10" s="2" customFormat="1" ht="36" customHeight="1" spans="1:12">
      <c r="A10" s="11" t="s">
        <v>41</v>
      </c>
      <c r="B10" s="21" t="s">
        <v>42</v>
      </c>
      <c r="C10" s="21" t="s">
        <v>43</v>
      </c>
      <c r="D10" s="25" t="s">
        <v>34</v>
      </c>
      <c r="E10" s="22" t="s">
        <v>16</v>
      </c>
      <c r="F10" s="23">
        <v>1</v>
      </c>
      <c r="G10" s="24"/>
      <c r="H10" s="13"/>
      <c r="I10" s="20" t="s">
        <v>24</v>
      </c>
      <c r="J10" s="21"/>
      <c r="K10" s="15" t="s">
        <v>18</v>
      </c>
      <c r="L10" s="16" t="s">
        <v>19</v>
      </c>
    </row>
    <row r="11" s="2" customFormat="1" ht="36" customHeight="1" spans="1:12">
      <c r="A11" s="11" t="s">
        <v>44</v>
      </c>
      <c r="B11" s="21" t="s">
        <v>45</v>
      </c>
      <c r="C11" s="21" t="s">
        <v>37</v>
      </c>
      <c r="D11" s="25" t="s">
        <v>46</v>
      </c>
      <c r="E11" s="22" t="s">
        <v>16</v>
      </c>
      <c r="F11" s="23">
        <v>50</v>
      </c>
      <c r="G11" s="24"/>
      <c r="H11" s="13"/>
      <c r="I11" s="20" t="s">
        <v>24</v>
      </c>
      <c r="J11" s="21"/>
      <c r="K11" s="15" t="s">
        <v>18</v>
      </c>
      <c r="L11" s="16" t="s">
        <v>19</v>
      </c>
    </row>
    <row r="12" s="2" customFormat="1" ht="36" customHeight="1" spans="1:12">
      <c r="A12" s="11" t="s">
        <v>47</v>
      </c>
      <c r="B12" s="21" t="s">
        <v>48</v>
      </c>
      <c r="C12" s="21"/>
      <c r="D12" s="25" t="s">
        <v>49</v>
      </c>
      <c r="E12" s="22" t="s">
        <v>16</v>
      </c>
      <c r="F12" s="23">
        <v>10</v>
      </c>
      <c r="G12" s="24"/>
      <c r="H12" s="13"/>
      <c r="I12" s="20" t="s">
        <v>24</v>
      </c>
      <c r="J12" s="21"/>
      <c r="K12" s="15" t="s">
        <v>18</v>
      </c>
      <c r="L12" s="16" t="s">
        <v>19</v>
      </c>
    </row>
    <row r="13" s="2" customFormat="1" ht="36" customHeight="1" spans="1:12">
      <c r="A13" s="11" t="s">
        <v>50</v>
      </c>
      <c r="B13" s="21" t="s">
        <v>51</v>
      </c>
      <c r="C13" s="21" t="s">
        <v>52</v>
      </c>
      <c r="D13" s="25" t="s">
        <v>53</v>
      </c>
      <c r="E13" s="22" t="s">
        <v>16</v>
      </c>
      <c r="F13" s="23">
        <v>2</v>
      </c>
      <c r="G13" s="24"/>
      <c r="H13" s="13"/>
      <c r="I13" s="20" t="s">
        <v>24</v>
      </c>
      <c r="J13" s="21"/>
      <c r="K13" s="15" t="s">
        <v>18</v>
      </c>
      <c r="L13" s="16" t="s">
        <v>19</v>
      </c>
    </row>
    <row r="14" s="2" customFormat="1" ht="36" customHeight="1" spans="1:12">
      <c r="A14" s="11" t="s">
        <v>54</v>
      </c>
      <c r="B14" s="21" t="s">
        <v>55</v>
      </c>
      <c r="C14" s="21" t="s">
        <v>56</v>
      </c>
      <c r="D14" s="25" t="s">
        <v>53</v>
      </c>
      <c r="E14" s="22" t="s">
        <v>16</v>
      </c>
      <c r="F14" s="23">
        <v>4</v>
      </c>
      <c r="G14" s="24"/>
      <c r="H14" s="13"/>
      <c r="I14" s="20" t="s">
        <v>24</v>
      </c>
      <c r="J14" s="21"/>
      <c r="K14" s="15" t="s">
        <v>18</v>
      </c>
      <c r="L14" s="16" t="s">
        <v>19</v>
      </c>
    </row>
    <row r="15" s="2" customFormat="1" ht="36" customHeight="1" spans="1:12">
      <c r="A15" s="11" t="s">
        <v>57</v>
      </c>
      <c r="B15" s="21" t="s">
        <v>58</v>
      </c>
      <c r="C15" s="21" t="s">
        <v>59</v>
      </c>
      <c r="D15" s="21" t="s">
        <v>60</v>
      </c>
      <c r="E15" s="22" t="s">
        <v>16</v>
      </c>
      <c r="F15" s="23">
        <v>10</v>
      </c>
      <c r="G15" s="24"/>
      <c r="H15" s="13"/>
      <c r="I15" s="26" t="s">
        <v>61</v>
      </c>
      <c r="J15" s="21"/>
      <c r="K15" s="15" t="s">
        <v>18</v>
      </c>
      <c r="L15" s="16" t="s">
        <v>19</v>
      </c>
    </row>
    <row r="16" s="2" customFormat="1" ht="36" customHeight="1" spans="1:12">
      <c r="A16" s="11" t="s">
        <v>62</v>
      </c>
      <c r="B16" s="21" t="s">
        <v>63</v>
      </c>
      <c r="C16" s="21" t="s">
        <v>59</v>
      </c>
      <c r="D16" s="21" t="s">
        <v>60</v>
      </c>
      <c r="E16" s="22" t="s">
        <v>16</v>
      </c>
      <c r="F16" s="23">
        <v>20</v>
      </c>
      <c r="G16" s="24"/>
      <c r="H16" s="13"/>
      <c r="I16" s="26" t="s">
        <v>64</v>
      </c>
      <c r="J16" s="21"/>
      <c r="K16" s="15" t="s">
        <v>18</v>
      </c>
      <c r="L16" s="16" t="s">
        <v>19</v>
      </c>
    </row>
    <row r="17" s="2" customFormat="1" ht="36" customHeight="1" spans="1:12">
      <c r="A17" s="11" t="s">
        <v>65</v>
      </c>
      <c r="B17" s="14" t="s">
        <v>66</v>
      </c>
      <c r="C17" s="14" t="s">
        <v>67</v>
      </c>
      <c r="D17" s="14" t="s">
        <v>53</v>
      </c>
      <c r="E17" s="17" t="s">
        <v>16</v>
      </c>
      <c r="F17" s="14">
        <v>1</v>
      </c>
      <c r="G17" s="19"/>
      <c r="H17" s="13"/>
      <c r="I17" s="20"/>
      <c r="J17" s="14"/>
      <c r="K17" s="15" t="s">
        <v>18</v>
      </c>
      <c r="L17" s="16" t="s">
        <v>19</v>
      </c>
    </row>
    <row r="18" s="2" customFormat="1" ht="36" customHeight="1" spans="1:12">
      <c r="A18" s="11" t="s">
        <v>68</v>
      </c>
      <c r="B18" s="21" t="s">
        <v>69</v>
      </c>
      <c r="C18" s="21" t="s">
        <v>70</v>
      </c>
      <c r="D18" s="21" t="s">
        <v>34</v>
      </c>
      <c r="E18" s="22" t="s">
        <v>16</v>
      </c>
      <c r="F18" s="21">
        <v>15</v>
      </c>
      <c r="G18" s="24"/>
      <c r="H18" s="13"/>
      <c r="I18" s="26" t="s">
        <v>64</v>
      </c>
      <c r="J18" s="21"/>
      <c r="K18" s="15" t="s">
        <v>18</v>
      </c>
      <c r="L18" s="16" t="s">
        <v>19</v>
      </c>
    </row>
    <row r="19" s="2" customFormat="1" ht="36" customHeight="1" spans="1:12">
      <c r="A19" s="11" t="s">
        <v>71</v>
      </c>
      <c r="B19" s="21" t="s">
        <v>72</v>
      </c>
      <c r="C19" s="21"/>
      <c r="D19" s="21" t="s">
        <v>73</v>
      </c>
      <c r="E19" s="22" t="s">
        <v>16</v>
      </c>
      <c r="F19" s="21">
        <v>2</v>
      </c>
      <c r="G19" s="24"/>
      <c r="H19" s="13"/>
      <c r="I19" s="26"/>
      <c r="J19" s="21"/>
      <c r="K19" s="15" t="s">
        <v>18</v>
      </c>
      <c r="L19" s="16" t="s">
        <v>19</v>
      </c>
    </row>
    <row r="20" s="2" customFormat="1" ht="36" customHeight="1" spans="1:12">
      <c r="A20" s="11" t="s">
        <v>74</v>
      </c>
      <c r="B20" s="21" t="s">
        <v>75</v>
      </c>
      <c r="C20" s="21"/>
      <c r="D20" s="21" t="s">
        <v>76</v>
      </c>
      <c r="E20" s="22" t="s">
        <v>16</v>
      </c>
      <c r="F20" s="21">
        <v>6</v>
      </c>
      <c r="G20" s="24"/>
      <c r="H20" s="13"/>
      <c r="I20" s="26"/>
      <c r="J20" s="21"/>
      <c r="K20" s="15" t="s">
        <v>18</v>
      </c>
      <c r="L20" s="16" t="s">
        <v>19</v>
      </c>
    </row>
    <row r="21" s="2" customFormat="1" ht="36" customHeight="1" spans="1:12">
      <c r="A21" s="11" t="s">
        <v>77</v>
      </c>
      <c r="B21" s="21" t="s">
        <v>78</v>
      </c>
      <c r="C21" s="21" t="s">
        <v>79</v>
      </c>
      <c r="D21" s="21" t="s">
        <v>34</v>
      </c>
      <c r="E21" s="22" t="s">
        <v>16</v>
      </c>
      <c r="F21" s="21">
        <v>30</v>
      </c>
      <c r="G21" s="24"/>
      <c r="H21" s="13"/>
      <c r="I21" s="26"/>
      <c r="J21" s="21"/>
      <c r="K21" s="15" t="s">
        <v>18</v>
      </c>
      <c r="L21" s="16" t="s">
        <v>19</v>
      </c>
    </row>
    <row r="22" s="2" customFormat="1" ht="36" customHeight="1" spans="1:12">
      <c r="A22" s="11" t="s">
        <v>80</v>
      </c>
      <c r="B22" s="14" t="s">
        <v>81</v>
      </c>
      <c r="C22" s="14" t="s">
        <v>82</v>
      </c>
      <c r="D22" s="14" t="s">
        <v>34</v>
      </c>
      <c r="E22" s="17" t="s">
        <v>16</v>
      </c>
      <c r="F22" s="14">
        <v>100</v>
      </c>
      <c r="G22" s="19"/>
      <c r="H22" s="13"/>
      <c r="I22" s="20" t="s">
        <v>83</v>
      </c>
      <c r="J22" s="14"/>
      <c r="K22" s="15" t="s">
        <v>18</v>
      </c>
      <c r="L22" s="16" t="s">
        <v>19</v>
      </c>
    </row>
    <row r="23" s="3" customFormat="1" ht="36" customHeight="1" spans="1:12">
      <c r="A23" s="11" t="s">
        <v>84</v>
      </c>
      <c r="B23" s="21" t="s">
        <v>85</v>
      </c>
      <c r="C23" s="21" t="s">
        <v>86</v>
      </c>
      <c r="D23" s="21" t="s">
        <v>34</v>
      </c>
      <c r="E23" s="22" t="s">
        <v>16</v>
      </c>
      <c r="F23" s="21">
        <v>2</v>
      </c>
      <c r="G23" s="24"/>
      <c r="H23" s="13"/>
      <c r="I23" s="26" t="s">
        <v>87</v>
      </c>
      <c r="J23" s="21"/>
      <c r="K23" s="15" t="s">
        <v>18</v>
      </c>
      <c r="L23" s="16" t="s">
        <v>19</v>
      </c>
    </row>
    <row r="24" s="3" customFormat="1" ht="36" customHeight="1" spans="1:12">
      <c r="A24" s="11" t="s">
        <v>88</v>
      </c>
      <c r="B24" s="21" t="s">
        <v>89</v>
      </c>
      <c r="C24" s="21"/>
      <c r="D24" s="21" t="s">
        <v>34</v>
      </c>
      <c r="E24" s="22" t="s">
        <v>16</v>
      </c>
      <c r="F24" s="21">
        <v>15</v>
      </c>
      <c r="G24" s="24"/>
      <c r="H24" s="13"/>
      <c r="I24" s="26"/>
      <c r="J24" s="21"/>
      <c r="K24" s="15" t="s">
        <v>18</v>
      </c>
      <c r="L24" s="16" t="s">
        <v>19</v>
      </c>
    </row>
    <row r="25" s="3" customFormat="1" ht="36" customHeight="1" spans="1:12">
      <c r="A25" s="11" t="s">
        <v>90</v>
      </c>
      <c r="B25" s="21" t="s">
        <v>91</v>
      </c>
      <c r="C25" s="21"/>
      <c r="D25" s="21" t="s">
        <v>34</v>
      </c>
      <c r="E25" s="22" t="s">
        <v>16</v>
      </c>
      <c r="F25" s="21">
        <v>10</v>
      </c>
      <c r="G25" s="24"/>
      <c r="H25" s="13"/>
      <c r="I25" s="26"/>
      <c r="J25" s="21"/>
      <c r="K25" s="15" t="s">
        <v>18</v>
      </c>
      <c r="L25" s="16" t="s">
        <v>19</v>
      </c>
    </row>
    <row r="26" s="3" customFormat="1" ht="36" customHeight="1" spans="1:12">
      <c r="A26" s="27" t="s">
        <v>92</v>
      </c>
      <c r="B26" s="28" t="s">
        <v>93</v>
      </c>
      <c r="C26" s="28" t="s">
        <v>94</v>
      </c>
      <c r="D26" s="29" t="s">
        <v>76</v>
      </c>
      <c r="E26" s="29" t="s">
        <v>95</v>
      </c>
      <c r="F26" s="29">
        <v>1</v>
      </c>
      <c r="G26" s="30"/>
      <c r="H26" s="13"/>
      <c r="I26" s="30"/>
      <c r="J26" s="31" t="str">
        <f>_xlfn.DISPIMG("ID_0F0E103DC35B46469F8BBAB512D54B25",1)</f>
        <v>=DISPIMG("ID_0F0E103DC35B46469F8BBAB512D54B25",1)</v>
      </c>
      <c r="K26" s="15" t="s">
        <v>18</v>
      </c>
      <c r="L26" s="31" t="s">
        <v>96</v>
      </c>
    </row>
    <row r="27" s="3" customFormat="1" ht="36" customHeight="1" spans="1:12">
      <c r="A27" s="27" t="s">
        <v>97</v>
      </c>
      <c r="B27" s="29" t="s">
        <v>98</v>
      </c>
      <c r="C27" s="29" t="s">
        <v>99</v>
      </c>
      <c r="D27" s="29" t="s">
        <v>15</v>
      </c>
      <c r="E27" s="29" t="s">
        <v>99</v>
      </c>
      <c r="F27" s="29">
        <v>2</v>
      </c>
      <c r="G27" s="30"/>
      <c r="H27" s="13"/>
      <c r="I27" s="30"/>
      <c r="J27" s="31" t="str">
        <f>_xlfn.DISPIMG("ID_853495D973AB42BC85D3076D751F1EB3",1)</f>
        <v>=DISPIMG("ID_853495D973AB42BC85D3076D751F1EB3",1)</v>
      </c>
      <c r="K27" s="15" t="s">
        <v>18</v>
      </c>
      <c r="L27" s="31" t="s">
        <v>96</v>
      </c>
    </row>
    <row r="28" s="3" customFormat="1" ht="36" customHeight="1" spans="1:12">
      <c r="A28" s="27" t="s">
        <v>100</v>
      </c>
      <c r="B28" s="31" t="s">
        <v>101</v>
      </c>
      <c r="C28" s="31" t="s">
        <v>102</v>
      </c>
      <c r="D28" s="31" t="s">
        <v>15</v>
      </c>
      <c r="E28" s="31" t="s">
        <v>103</v>
      </c>
      <c r="F28" s="31">
        <v>1</v>
      </c>
      <c r="G28" s="32"/>
      <c r="H28" s="13"/>
      <c r="I28" s="30"/>
      <c r="J28" s="31" t="str">
        <f>_xlfn.DISPIMG("ID_0AC99835AA32467194C7352756701451",1)</f>
        <v>=DISPIMG("ID_0AC99835AA32467194C7352756701451",1)</v>
      </c>
      <c r="K28" s="15" t="s">
        <v>18</v>
      </c>
      <c r="L28" s="31" t="s">
        <v>96</v>
      </c>
    </row>
    <row r="29" s="3" customFormat="1" ht="36" customHeight="1" spans="1:12">
      <c r="A29" s="27" t="s">
        <v>104</v>
      </c>
      <c r="B29" s="31" t="s">
        <v>105</v>
      </c>
      <c r="C29" s="31" t="s">
        <v>106</v>
      </c>
      <c r="D29" s="31" t="s">
        <v>15</v>
      </c>
      <c r="E29" s="31" t="s">
        <v>103</v>
      </c>
      <c r="F29" s="31">
        <v>1</v>
      </c>
      <c r="G29" s="32"/>
      <c r="H29" s="13"/>
      <c r="I29" s="30"/>
      <c r="J29" s="31" t="str">
        <f>_xlfn.DISPIMG("ID_0AC99835AA32467194C7352756701451",1)</f>
        <v>=DISPIMG("ID_0AC99835AA32467194C7352756701451",1)</v>
      </c>
      <c r="K29" s="15" t="s">
        <v>18</v>
      </c>
      <c r="L29" s="31" t="s">
        <v>96</v>
      </c>
    </row>
    <row r="30" s="3" customFormat="1" ht="36" customHeight="1" spans="1:12">
      <c r="A30" s="27" t="s">
        <v>107</v>
      </c>
      <c r="B30" s="31" t="s">
        <v>108</v>
      </c>
      <c r="C30" s="31" t="s">
        <v>109</v>
      </c>
      <c r="D30" s="31" t="s">
        <v>15</v>
      </c>
      <c r="E30" s="33" t="s">
        <v>110</v>
      </c>
      <c r="F30" s="31">
        <v>3</v>
      </c>
      <c r="G30" s="32"/>
      <c r="H30" s="13"/>
      <c r="I30" s="30"/>
      <c r="J30" s="31" t="str">
        <f>_xlfn.DISPIMG("ID_274B5AF4A20E4460853D706F6B032468",1)</f>
        <v>=DISPIMG("ID_274B5AF4A20E4460853D706F6B032468",1)</v>
      </c>
      <c r="K30" s="15" t="s">
        <v>18</v>
      </c>
      <c r="L30" s="31" t="s">
        <v>96</v>
      </c>
    </row>
    <row r="31" s="3" customFormat="1" ht="36" customHeight="1" spans="1:12">
      <c r="A31" s="27" t="s">
        <v>111</v>
      </c>
      <c r="B31" s="31" t="s">
        <v>108</v>
      </c>
      <c r="C31" s="31" t="s">
        <v>112</v>
      </c>
      <c r="D31" s="31" t="s">
        <v>15</v>
      </c>
      <c r="E31" s="33" t="s">
        <v>110</v>
      </c>
      <c r="F31" s="31">
        <v>6</v>
      </c>
      <c r="G31" s="32"/>
      <c r="H31" s="13"/>
      <c r="I31" s="30"/>
      <c r="J31" s="31" t="str">
        <f>_xlfn.DISPIMG("ID_5A78CC9F3040469D8805F8C33E5163FC",1)</f>
        <v>=DISPIMG("ID_5A78CC9F3040469D8805F8C33E5163FC",1)</v>
      </c>
      <c r="K31" s="15" t="s">
        <v>18</v>
      </c>
      <c r="L31" s="31" t="s">
        <v>96</v>
      </c>
    </row>
    <row r="32" s="3" customFormat="1" ht="36" customHeight="1" spans="1:12">
      <c r="A32" s="27" t="s">
        <v>113</v>
      </c>
      <c r="B32" s="31" t="s">
        <v>114</v>
      </c>
      <c r="C32" s="31" t="s">
        <v>115</v>
      </c>
      <c r="D32" s="31" t="s">
        <v>15</v>
      </c>
      <c r="E32" s="31" t="s">
        <v>16</v>
      </c>
      <c r="F32" s="31">
        <v>6</v>
      </c>
      <c r="G32" s="32"/>
      <c r="H32" s="13"/>
      <c r="I32" s="30"/>
      <c r="J32" s="31" t="str">
        <f>_xlfn.DISPIMG("ID_AB4869A8AD9E4528A2F59DC6DE17F90A",1)</f>
        <v>=DISPIMG("ID_AB4869A8AD9E4528A2F59DC6DE17F90A",1)</v>
      </c>
      <c r="K32" s="15" t="s">
        <v>18</v>
      </c>
      <c r="L32" s="31" t="s">
        <v>96</v>
      </c>
    </row>
    <row r="33" s="3" customFormat="1" ht="36" customHeight="1" spans="1:12">
      <c r="A33" s="27" t="s">
        <v>116</v>
      </c>
      <c r="B33" s="31" t="s">
        <v>114</v>
      </c>
      <c r="C33" s="31" t="s">
        <v>117</v>
      </c>
      <c r="D33" s="31" t="s">
        <v>15</v>
      </c>
      <c r="E33" s="31" t="s">
        <v>16</v>
      </c>
      <c r="F33" s="31">
        <v>6</v>
      </c>
      <c r="G33" s="32"/>
      <c r="H33" s="13"/>
      <c r="I33" s="30"/>
      <c r="J33" s="31" t="str">
        <f>_xlfn.DISPIMG("ID_B4A5AD773AC64830931C2BA6D093FAA4",1)</f>
        <v>=DISPIMG("ID_B4A5AD773AC64830931C2BA6D093FAA4",1)</v>
      </c>
      <c r="K33" s="15" t="s">
        <v>18</v>
      </c>
      <c r="L33" s="31" t="s">
        <v>96</v>
      </c>
    </row>
    <row r="34" s="3" customFormat="1" ht="36" customHeight="1" spans="1:12">
      <c r="A34" s="27" t="s">
        <v>118</v>
      </c>
      <c r="B34" s="31" t="s">
        <v>119</v>
      </c>
      <c r="C34" s="31" t="s">
        <v>120</v>
      </c>
      <c r="D34" s="31" t="s">
        <v>15</v>
      </c>
      <c r="E34" s="31" t="s">
        <v>16</v>
      </c>
      <c r="F34" s="31">
        <v>20</v>
      </c>
      <c r="G34" s="32"/>
      <c r="H34" s="13"/>
      <c r="I34" s="30"/>
      <c r="J34" s="31" t="str">
        <f>_xlfn.DISPIMG("ID_195E706FB397487FBEC18C265BEB53FE",1)</f>
        <v>=DISPIMG("ID_195E706FB397487FBEC18C265BEB53FE",1)</v>
      </c>
      <c r="K34" s="15" t="s">
        <v>18</v>
      </c>
      <c r="L34" s="31" t="s">
        <v>96</v>
      </c>
    </row>
    <row r="35" s="3" customFormat="1" ht="36" customHeight="1" spans="1:12">
      <c r="A35" s="34" t="s">
        <v>121</v>
      </c>
      <c r="B35" s="35" t="s">
        <v>122</v>
      </c>
      <c r="C35" s="35" t="s">
        <v>123</v>
      </c>
      <c r="D35" s="35" t="s">
        <v>15</v>
      </c>
      <c r="E35" s="34"/>
      <c r="F35" s="34">
        <v>2</v>
      </c>
      <c r="G35" s="34"/>
      <c r="H35" s="13"/>
      <c r="I35" s="36" t="s">
        <v>124</v>
      </c>
      <c r="J35" s="15" t="str">
        <f>_xlfn.DISPIMG("ID_3CDC1F21B35A403D8A42DDF1D0A2BB52",1)</f>
        <v>=DISPIMG("ID_3CDC1F21B35A403D8A42DDF1D0A2BB52",1)</v>
      </c>
      <c r="K35" s="15" t="s">
        <v>18</v>
      </c>
      <c r="L35" s="15" t="s">
        <v>96</v>
      </c>
    </row>
    <row r="36" s="3" customFormat="1" ht="36" customHeight="1" spans="1:12">
      <c r="A36" s="34" t="s">
        <v>125</v>
      </c>
      <c r="B36" s="35" t="s">
        <v>126</v>
      </c>
      <c r="C36" s="35" t="s">
        <v>123</v>
      </c>
      <c r="D36" s="35" t="s">
        <v>15</v>
      </c>
      <c r="E36" s="34"/>
      <c r="F36" s="34">
        <v>1</v>
      </c>
      <c r="G36" s="34"/>
      <c r="H36" s="13"/>
      <c r="I36" s="36" t="s">
        <v>124</v>
      </c>
      <c r="J36" s="15" t="str">
        <f>_xlfn.DISPIMG("ID_274C4ECB0E1E48B1B0D8984BE6278C15",1)</f>
        <v>=DISPIMG("ID_274C4ECB0E1E48B1B0D8984BE6278C15",1)</v>
      </c>
      <c r="K36" s="15" t="s">
        <v>18</v>
      </c>
      <c r="L36" s="15" t="s">
        <v>96</v>
      </c>
    </row>
    <row r="37" s="3" customFormat="1" ht="36" customHeight="1" spans="1:12">
      <c r="A37" s="34" t="s">
        <v>127</v>
      </c>
      <c r="B37" s="35" t="s">
        <v>128</v>
      </c>
      <c r="C37" s="35" t="s">
        <v>129</v>
      </c>
      <c r="D37" s="35" t="s">
        <v>15</v>
      </c>
      <c r="E37" s="34"/>
      <c r="F37" s="34">
        <v>1</v>
      </c>
      <c r="G37" s="34"/>
      <c r="H37" s="13"/>
      <c r="I37" s="36" t="s">
        <v>124</v>
      </c>
      <c r="J37" s="15" t="str">
        <f>_xlfn.DISPIMG("ID_D7F88F34CC82410EA4D01142F6D1DE95",1)</f>
        <v>=DISPIMG("ID_D7F88F34CC82410EA4D01142F6D1DE95",1)</v>
      </c>
      <c r="K37" s="15" t="s">
        <v>18</v>
      </c>
      <c r="L37" s="15" t="s">
        <v>96</v>
      </c>
    </row>
    <row r="38" s="3" customFormat="1" ht="36" customHeight="1" spans="1:12">
      <c r="A38" s="34" t="s">
        <v>130</v>
      </c>
      <c r="B38" s="35" t="s">
        <v>131</v>
      </c>
      <c r="C38" s="35" t="s">
        <v>132</v>
      </c>
      <c r="D38" s="35" t="s">
        <v>15</v>
      </c>
      <c r="E38" s="34"/>
      <c r="F38" s="34">
        <v>2</v>
      </c>
      <c r="G38" s="34"/>
      <c r="H38" s="13"/>
      <c r="I38" s="36" t="s">
        <v>124</v>
      </c>
      <c r="J38" s="15" t="str">
        <f>_xlfn.DISPIMG("ID_7FA4CF3D0536407E800E52A39493F644",1)</f>
        <v>=DISPIMG("ID_7FA4CF3D0536407E800E52A39493F644",1)</v>
      </c>
      <c r="K38" s="15" t="s">
        <v>18</v>
      </c>
      <c r="L38" s="21" t="s">
        <v>133</v>
      </c>
    </row>
    <row r="39" s="3" customFormat="1" ht="36" customHeight="1" spans="1:12">
      <c r="A39" s="34" t="s">
        <v>134</v>
      </c>
      <c r="B39" s="35" t="s">
        <v>135</v>
      </c>
      <c r="C39" s="35" t="s">
        <v>136</v>
      </c>
      <c r="D39" s="35" t="s">
        <v>15</v>
      </c>
      <c r="E39" s="34"/>
      <c r="F39" s="34">
        <v>3</v>
      </c>
      <c r="G39" s="34"/>
      <c r="H39" s="13"/>
      <c r="I39" s="36" t="s">
        <v>124</v>
      </c>
      <c r="J39" s="15" t="str">
        <f>_xlfn.DISPIMG("ID_AD67552E72814486AD7E2544519C13E3",1)</f>
        <v>=DISPIMG("ID_AD67552E72814486AD7E2544519C13E3",1)</v>
      </c>
      <c r="K39" s="15" t="s">
        <v>18</v>
      </c>
      <c r="L39" s="21" t="s">
        <v>137</v>
      </c>
    </row>
    <row r="40" s="3" customFormat="1" ht="36" customHeight="1" spans="1:12">
      <c r="A40" s="34" t="s">
        <v>138</v>
      </c>
      <c r="B40" s="35" t="s">
        <v>139</v>
      </c>
      <c r="C40" s="35" t="s">
        <v>140</v>
      </c>
      <c r="D40" s="35" t="s">
        <v>15</v>
      </c>
      <c r="E40" s="34"/>
      <c r="F40" s="34">
        <v>5</v>
      </c>
      <c r="G40" s="34"/>
      <c r="H40" s="13"/>
      <c r="I40" s="36" t="s">
        <v>124</v>
      </c>
      <c r="J40" s="15" t="str">
        <f>_xlfn.DISPIMG("ID_322E572425744271A98F6018E361A26B",1)</f>
        <v>=DISPIMG("ID_322E572425744271A98F6018E361A26B",1)</v>
      </c>
      <c r="K40" s="15" t="s">
        <v>18</v>
      </c>
      <c r="L40" s="21" t="s">
        <v>141</v>
      </c>
    </row>
    <row r="41" s="3" customFormat="1" ht="36" customHeight="1" spans="1:12">
      <c r="A41" s="34" t="s">
        <v>142</v>
      </c>
      <c r="B41" s="35" t="s">
        <v>139</v>
      </c>
      <c r="C41" s="35" t="s">
        <v>143</v>
      </c>
      <c r="D41" s="35" t="s">
        <v>15</v>
      </c>
      <c r="E41" s="34"/>
      <c r="F41" s="34">
        <v>6</v>
      </c>
      <c r="G41" s="34"/>
      <c r="H41" s="13"/>
      <c r="I41" s="36" t="s">
        <v>124</v>
      </c>
      <c r="J41" s="15" t="str">
        <f>_xlfn.DISPIMG("ID_A707D3C57902413FA95012051C41ED8C",1)</f>
        <v>=DISPIMG("ID_A707D3C57902413FA95012051C41ED8C",1)</v>
      </c>
      <c r="K41" s="15" t="s">
        <v>18</v>
      </c>
      <c r="L41" s="21" t="s">
        <v>144</v>
      </c>
    </row>
    <row r="42" s="3" customFormat="1" ht="36" customHeight="1" spans="1:12">
      <c r="A42" s="34" t="s">
        <v>145</v>
      </c>
      <c r="B42" s="35" t="s">
        <v>135</v>
      </c>
      <c r="C42" s="35" t="s">
        <v>143</v>
      </c>
      <c r="D42" s="35" t="s">
        <v>15</v>
      </c>
      <c r="E42" s="34"/>
      <c r="F42" s="34">
        <v>12</v>
      </c>
      <c r="G42" s="34"/>
      <c r="H42" s="13"/>
      <c r="I42" s="36" t="s">
        <v>124</v>
      </c>
      <c r="J42" s="15" t="str">
        <f>_xlfn.DISPIMG("ID_AD67552E72814486AD7E2544519C13E3",1)</f>
        <v>=DISPIMG("ID_AD67552E72814486AD7E2544519C13E3",1)</v>
      </c>
      <c r="K42" s="15" t="s">
        <v>18</v>
      </c>
      <c r="L42" s="21" t="s">
        <v>146</v>
      </c>
    </row>
    <row r="43" s="3" customFormat="1" ht="36" customHeight="1" spans="1:12">
      <c r="A43" s="34" t="s">
        <v>147</v>
      </c>
      <c r="B43" s="35" t="s">
        <v>148</v>
      </c>
      <c r="C43" s="35" t="s">
        <v>149</v>
      </c>
      <c r="D43" s="35" t="s">
        <v>15</v>
      </c>
      <c r="E43" s="34"/>
      <c r="F43" s="34">
        <v>3</v>
      </c>
      <c r="G43" s="34"/>
      <c r="H43" s="13"/>
      <c r="I43" s="36" t="s">
        <v>124</v>
      </c>
      <c r="J43" s="15" t="str">
        <f>_xlfn.DISPIMG("ID_80859E68226446739C521159AFDC90E3",1)</f>
        <v>=DISPIMG("ID_80859E68226446739C521159AFDC90E3",1)</v>
      </c>
      <c r="K43" s="15" t="s">
        <v>18</v>
      </c>
      <c r="L43" s="21" t="s">
        <v>150</v>
      </c>
    </row>
    <row r="44" s="3" customFormat="1" ht="47" customHeight="1" spans="1:12">
      <c r="A44" s="21" t="s">
        <v>151</v>
      </c>
      <c r="B44" s="21" t="s">
        <v>152</v>
      </c>
      <c r="C44" s="15" t="s">
        <v>153</v>
      </c>
      <c r="D44" s="21" t="s">
        <v>154</v>
      </c>
      <c r="E44" s="15"/>
      <c r="F44" s="15">
        <v>14</v>
      </c>
      <c r="G44" s="15"/>
      <c r="H44" s="13"/>
      <c r="I44" s="15" t="s">
        <v>155</v>
      </c>
      <c r="J44" s="15" t="str">
        <f>_xlfn.DISPIMG("ID_3415FC5681CA41FAB22EA6E7AA1E0481",1)</f>
        <v>=DISPIMG("ID_3415FC5681CA41FAB22EA6E7AA1E0481",1)</v>
      </c>
      <c r="K44" s="15" t="s">
        <v>18</v>
      </c>
      <c r="L44" s="21" t="s">
        <v>96</v>
      </c>
    </row>
    <row r="45" s="3" customFormat="1" ht="36" customHeight="1" spans="1:12">
      <c r="A45" s="21" t="s">
        <v>156</v>
      </c>
      <c r="B45" s="21" t="s">
        <v>157</v>
      </c>
      <c r="C45" s="15" t="s">
        <v>158</v>
      </c>
      <c r="D45" s="21" t="s">
        <v>15</v>
      </c>
      <c r="E45" s="15"/>
      <c r="F45" s="15">
        <v>300</v>
      </c>
      <c r="G45" s="15"/>
      <c r="H45" s="13"/>
      <c r="I45" s="15"/>
      <c r="J45" s="15" t="str">
        <f>_xlfn.DISPIMG("ID_2E2A17DB73D34C06AE301FACB44365E0",1)</f>
        <v>=DISPIMG("ID_2E2A17DB73D34C06AE301FACB44365E0",1)</v>
      </c>
      <c r="K45" s="15" t="s">
        <v>18</v>
      </c>
      <c r="L45" s="21" t="s">
        <v>96</v>
      </c>
    </row>
    <row r="46" s="3" customFormat="1" ht="36" customHeight="1" spans="1:12">
      <c r="A46" s="21" t="s">
        <v>159</v>
      </c>
      <c r="B46" s="21" t="s">
        <v>160</v>
      </c>
      <c r="C46" s="15"/>
      <c r="D46" s="21" t="s">
        <v>73</v>
      </c>
      <c r="E46" s="15"/>
      <c r="F46" s="15">
        <v>4</v>
      </c>
      <c r="G46" s="37"/>
      <c r="H46" s="13"/>
      <c r="I46" s="15"/>
      <c r="J46" s="15" t="str">
        <f>_xlfn.DISPIMG("ID_304B28F4E11947DC8C6AD2E2C6C2C314",1)</f>
        <v>=DISPIMG("ID_304B28F4E11947DC8C6AD2E2C6C2C314",1)</v>
      </c>
      <c r="K46" s="15" t="s">
        <v>18</v>
      </c>
      <c r="L46" s="21" t="s">
        <v>96</v>
      </c>
    </row>
    <row r="47" s="3" customFormat="1" ht="36" customHeight="1" spans="1:12">
      <c r="A47" s="21" t="s">
        <v>161</v>
      </c>
      <c r="B47" s="38" t="s">
        <v>162</v>
      </c>
      <c r="C47" s="15"/>
      <c r="D47" s="39" t="s">
        <v>38</v>
      </c>
      <c r="E47" s="15"/>
      <c r="F47" s="15">
        <v>8</v>
      </c>
      <c r="G47" s="37"/>
      <c r="H47" s="13"/>
      <c r="I47" s="15"/>
      <c r="J47" s="15" t="str">
        <f>_xlfn.DISPIMG("ID_9F2C3D38625B4B66B432EFC675B8A27D",1)</f>
        <v>=DISPIMG("ID_9F2C3D38625B4B66B432EFC675B8A27D",1)</v>
      </c>
      <c r="K47" s="15" t="s">
        <v>18</v>
      </c>
      <c r="L47" s="21" t="s">
        <v>96</v>
      </c>
    </row>
    <row r="48" s="3" customFormat="1" ht="36" customHeight="1" spans="1:12">
      <c r="A48" s="21" t="s">
        <v>163</v>
      </c>
      <c r="B48" s="38" t="s">
        <v>164</v>
      </c>
      <c r="C48" s="15"/>
      <c r="D48" s="39" t="s">
        <v>49</v>
      </c>
      <c r="E48" s="15"/>
      <c r="F48" s="15">
        <v>8</v>
      </c>
      <c r="G48" s="37"/>
      <c r="H48" s="13"/>
      <c r="I48" s="15"/>
      <c r="J48" s="15" t="str">
        <f>_xlfn.DISPIMG("ID_DA2EF57CB6B94087B2A6E73604B4B679",1)</f>
        <v>=DISPIMG("ID_DA2EF57CB6B94087B2A6E73604B4B679",1)</v>
      </c>
      <c r="K48" s="15" t="s">
        <v>18</v>
      </c>
      <c r="L48" s="21" t="s">
        <v>96</v>
      </c>
    </row>
    <row r="49" s="3" customFormat="1" ht="36" customHeight="1" spans="1:12">
      <c r="A49" s="21" t="s">
        <v>165</v>
      </c>
      <c r="B49" s="38" t="s">
        <v>166</v>
      </c>
      <c r="C49" s="15" t="s">
        <v>167</v>
      </c>
      <c r="D49" s="39" t="s">
        <v>168</v>
      </c>
      <c r="E49" s="15"/>
      <c r="F49" s="15">
        <v>2</v>
      </c>
      <c r="G49" s="37"/>
      <c r="H49" s="13"/>
      <c r="I49" s="15"/>
      <c r="J49" s="15" t="str">
        <f>_xlfn.DISPIMG("ID_1A268B8702C54AF3B338996FE157E2D4",1)</f>
        <v>=DISPIMG("ID_1A268B8702C54AF3B338996FE157E2D4",1)</v>
      </c>
      <c r="K49" s="15" t="s">
        <v>18</v>
      </c>
      <c r="L49" s="21" t="s">
        <v>96</v>
      </c>
    </row>
    <row r="50" s="3" customFormat="1" ht="36" customHeight="1" spans="1:12">
      <c r="A50" s="21" t="s">
        <v>169</v>
      </c>
      <c r="B50" s="40" t="s">
        <v>170</v>
      </c>
      <c r="C50" s="15" t="s">
        <v>171</v>
      </c>
      <c r="D50" s="40" t="s">
        <v>34</v>
      </c>
      <c r="E50" s="15" t="s">
        <v>172</v>
      </c>
      <c r="F50" s="15">
        <v>4</v>
      </c>
      <c r="G50" s="40"/>
      <c r="H50" s="13"/>
      <c r="I50" s="15"/>
      <c r="J50" s="15" t="str">
        <f>_xlfn.DISPIMG("ID_CD5D636C33EB49F19D5C257464706646",1)</f>
        <v>=DISPIMG("ID_CD5D636C33EB49F19D5C257464706646",1)</v>
      </c>
      <c r="K50" s="15" t="s">
        <v>18</v>
      </c>
      <c r="L50" s="21" t="s">
        <v>96</v>
      </c>
    </row>
    <row r="51" s="3" customFormat="1" ht="36" customHeight="1" spans="1:12">
      <c r="A51" s="21" t="s">
        <v>173</v>
      </c>
      <c r="B51" s="38" t="s">
        <v>174</v>
      </c>
      <c r="C51" s="40" t="s">
        <v>175</v>
      </c>
      <c r="D51" s="39" t="s">
        <v>168</v>
      </c>
      <c r="E51" s="15"/>
      <c r="F51" s="15">
        <v>4</v>
      </c>
      <c r="G51" s="37"/>
      <c r="H51" s="13"/>
      <c r="I51" s="15"/>
      <c r="J51" s="15" t="str">
        <f>_xlfn.DISPIMG("ID_1242DE7537404FFABC47CE19C58A516C",1)</f>
        <v>=DISPIMG("ID_1242DE7537404FFABC47CE19C58A516C",1)</v>
      </c>
      <c r="K51" s="15" t="s">
        <v>18</v>
      </c>
      <c r="L51" s="21" t="s">
        <v>96</v>
      </c>
    </row>
    <row r="52" s="3" customFormat="1" ht="36" customHeight="1" spans="1:12">
      <c r="A52" s="21" t="s">
        <v>176</v>
      </c>
      <c r="B52" s="38" t="s">
        <v>177</v>
      </c>
      <c r="C52" s="40" t="s">
        <v>178</v>
      </c>
      <c r="D52" s="39" t="s">
        <v>179</v>
      </c>
      <c r="E52" s="15"/>
      <c r="F52" s="15">
        <v>20</v>
      </c>
      <c r="G52" s="37"/>
      <c r="H52" s="13"/>
      <c r="I52" s="15"/>
      <c r="J52" s="15" t="str">
        <f>_xlfn.DISPIMG("ID_5E7D26E94787427B8C008535E320AAAD",1)</f>
        <v>=DISPIMG("ID_5E7D26E94787427B8C008535E320AAAD",1)</v>
      </c>
      <c r="K52" s="15" t="s">
        <v>18</v>
      </c>
      <c r="L52" s="21" t="s">
        <v>96</v>
      </c>
    </row>
    <row r="53" s="3" customFormat="1" ht="36" customHeight="1" spans="1:12">
      <c r="A53" s="21" t="s">
        <v>180</v>
      </c>
      <c r="B53" s="38" t="s">
        <v>181</v>
      </c>
      <c r="C53" s="40" t="s">
        <v>182</v>
      </c>
      <c r="D53" s="39" t="s">
        <v>15</v>
      </c>
      <c r="E53" s="15"/>
      <c r="F53" s="15">
        <v>8</v>
      </c>
      <c r="G53" s="37"/>
      <c r="H53" s="13"/>
      <c r="I53" s="15"/>
      <c r="J53" s="15" t="str">
        <f>_xlfn.DISPIMG("ID_E561ED47B76E4B1CA0746E363A000B54",1)</f>
        <v>=DISPIMG("ID_E561ED47B76E4B1CA0746E363A000B54",1)</v>
      </c>
      <c r="K53" s="15" t="s">
        <v>18</v>
      </c>
      <c r="L53" s="21" t="s">
        <v>96</v>
      </c>
    </row>
    <row r="54" s="3" customFormat="1" ht="36" customHeight="1" spans="1:12">
      <c r="A54" s="21" t="s">
        <v>183</v>
      </c>
      <c r="B54" s="38" t="s">
        <v>184</v>
      </c>
      <c r="C54" s="15"/>
      <c r="D54" s="39" t="s">
        <v>185</v>
      </c>
      <c r="E54" s="15"/>
      <c r="F54" s="15">
        <v>4</v>
      </c>
      <c r="G54" s="15"/>
      <c r="H54" s="13"/>
      <c r="I54" s="15"/>
      <c r="J54" s="15" t="str">
        <f>_xlfn.DISPIMG("ID_F8EA04D9D3934193B20873ADF4F1F1E2",1)</f>
        <v>=DISPIMG("ID_F8EA04D9D3934193B20873ADF4F1F1E2",1)</v>
      </c>
      <c r="K54" s="15" t="s">
        <v>18</v>
      </c>
      <c r="L54" s="21" t="s">
        <v>96</v>
      </c>
    </row>
    <row r="55" s="3" customFormat="1" ht="36" customHeight="1" spans="1:12">
      <c r="A55" s="21" t="s">
        <v>186</v>
      </c>
      <c r="B55" s="38" t="s">
        <v>187</v>
      </c>
      <c r="C55" s="40" t="s">
        <v>188</v>
      </c>
      <c r="D55" s="39" t="s">
        <v>23</v>
      </c>
      <c r="E55" s="15"/>
      <c r="F55" s="15">
        <v>4</v>
      </c>
      <c r="G55" s="15"/>
      <c r="H55" s="13"/>
      <c r="I55" s="15"/>
      <c r="J55" s="15" t="str">
        <f>_xlfn.DISPIMG("ID_14DB58D70C374A8F88FDB791C293CF74",1)</f>
        <v>=DISPIMG("ID_14DB58D70C374A8F88FDB791C293CF74",1)</v>
      </c>
      <c r="K55" s="15" t="s">
        <v>18</v>
      </c>
      <c r="L55" s="21" t="s">
        <v>96</v>
      </c>
    </row>
    <row r="56" s="3" customFormat="1" ht="36" customHeight="1" spans="1:12">
      <c r="A56" s="21" t="s">
        <v>189</v>
      </c>
      <c r="B56" s="21" t="s">
        <v>190</v>
      </c>
      <c r="C56" s="15" t="s">
        <v>191</v>
      </c>
      <c r="D56" s="21" t="s">
        <v>192</v>
      </c>
      <c r="E56" s="15" t="s">
        <v>193</v>
      </c>
      <c r="F56" s="15">
        <v>4</v>
      </c>
      <c r="G56" s="15"/>
      <c r="H56" s="13"/>
      <c r="I56" s="15"/>
      <c r="J56" s="15" t="str">
        <f>_xlfn.DISPIMG("ID_D9D05BB4D01247DF90FFFEA64AB915FA",1)</f>
        <v>=DISPIMG("ID_D9D05BB4D01247DF90FFFEA64AB915FA",1)</v>
      </c>
      <c r="K56" s="15" t="s">
        <v>18</v>
      </c>
      <c r="L56" s="21" t="s">
        <v>96</v>
      </c>
    </row>
    <row r="57" s="3" customFormat="1" ht="36" customHeight="1" spans="1:12">
      <c r="A57" s="11"/>
      <c r="B57" s="21"/>
      <c r="C57" s="21"/>
      <c r="D57" s="21"/>
      <c r="E57" s="22"/>
      <c r="F57" s="21"/>
      <c r="G57" s="24"/>
      <c r="H57" s="26"/>
      <c r="I57" s="26"/>
      <c r="J57" s="21"/>
      <c r="K57" s="15"/>
      <c r="L57" s="15"/>
    </row>
    <row r="58" s="3" customFormat="1" ht="36" customHeight="1" spans="1:12">
      <c r="A58" s="41"/>
      <c r="B58" s="41"/>
      <c r="C58" s="41"/>
      <c r="D58" s="41"/>
      <c r="E58" s="41"/>
      <c r="F58" s="41"/>
      <c r="G58" s="42"/>
      <c r="H58" s="42"/>
      <c r="I58" s="41"/>
      <c r="J58" s="41"/>
      <c r="K58" s="12"/>
      <c r="L58" s="12"/>
    </row>
    <row r="59" s="1" customFormat="1" spans="1:12">
      <c r="D59" s="3"/>
      <c r="F59" s="3"/>
      <c r="I59" s="3"/>
      <c r="K59" s="43"/>
      <c r="L59" s="43"/>
    </row>
    <row r="60" s="1" customFormat="1" spans="1:12">
      <c r="D60" s="3"/>
      <c r="F60" s="3"/>
      <c r="I60" s="3"/>
      <c r="K60" s="43"/>
      <c r="L60" s="43"/>
    </row>
    <row r="61" s="1" customFormat="1" spans="1:12">
      <c r="D61" s="3"/>
      <c r="F61" s="3"/>
      <c r="I61" s="3"/>
      <c r="K61" s="43"/>
      <c r="L61" s="43"/>
    </row>
    <row r="62" s="1" customFormat="1" spans="1:12">
      <c r="D62" s="3"/>
      <c r="F62" s="3"/>
      <c r="I62" s="3"/>
      <c r="K62" s="43"/>
      <c r="L62" s="43"/>
    </row>
    <row r="63" s="1" customFormat="1" spans="1:12">
      <c r="D63" s="3"/>
      <c r="F63" s="3"/>
      <c r="I63" s="3"/>
      <c r="K63" s="43"/>
      <c r="L63" s="43"/>
    </row>
    <row r="64" s="1" customFormat="1" spans="1:12">
      <c r="D64" s="3"/>
      <c r="F64" s="3"/>
      <c r="I64" s="3"/>
      <c r="K64" s="43"/>
      <c r="L64" s="43"/>
    </row>
    <row r="65" s="1" customFormat="1" spans="4:12">
      <c r="D65" s="3"/>
      <c r="F65" s="3"/>
      <c r="I65" s="3"/>
      <c r="K65" s="43"/>
      <c r="L65" s="43"/>
    </row>
    <row r="66" s="1" customFormat="1" spans="4:12">
      <c r="D66" s="3"/>
      <c r="F66" s="3"/>
      <c r="I66" s="3"/>
      <c r="K66" s="43"/>
      <c r="L66" s="43"/>
    </row>
    <row r="67" s="1" customFormat="1" spans="4:12">
      <c r="D67" s="3"/>
      <c r="F67" s="3"/>
      <c r="I67" s="3"/>
      <c r="K67" s="43"/>
      <c r="L67" s="43"/>
    </row>
    <row r="68" s="1" customFormat="1" spans="4:12">
      <c r="D68" s="3"/>
      <c r="F68" s="3"/>
      <c r="I68" s="3"/>
      <c r="K68" s="43"/>
      <c r="L68" s="43"/>
    </row>
    <row r="69" s="1" customFormat="1" spans="4:12">
      <c r="D69" s="3"/>
      <c r="F69" s="3"/>
      <c r="I69" s="3"/>
      <c r="K69" s="43"/>
      <c r="L69" s="43"/>
    </row>
    <row r="70" s="1" customFormat="1" spans="4:12">
      <c r="D70" s="3"/>
      <c r="F70" s="3"/>
      <c r="I70" s="3"/>
      <c r="K70" s="43"/>
      <c r="L70" s="43"/>
    </row>
    <row r="71" s="1" customFormat="1" spans="4:12">
      <c r="D71" s="3"/>
      <c r="F71" s="3"/>
      <c r="I71" s="3"/>
      <c r="K71" s="43"/>
      <c r="L71" s="43"/>
    </row>
    <row r="72" s="1" customFormat="1" spans="4:12">
      <c r="D72" s="3"/>
      <c r="F72" s="3"/>
      <c r="I72" s="3"/>
      <c r="K72" s="43"/>
      <c r="L72" s="43"/>
    </row>
    <row r="73" s="1" customFormat="1" spans="4:12">
      <c r="D73" s="3"/>
      <c r="F73" s="3"/>
      <c r="I73" s="3"/>
      <c r="K73" s="43"/>
      <c r="L73" s="43"/>
    </row>
    <row r="74" s="1" customFormat="1" spans="4:12">
      <c r="D74" s="3"/>
      <c r="F74" s="3"/>
      <c r="I74" s="3"/>
      <c r="K74" s="43"/>
      <c r="L74" s="43"/>
    </row>
    <row r="75" s="1" customFormat="1" spans="4:12">
      <c r="D75" s="3"/>
      <c r="F75" s="3"/>
      <c r="I75" s="3"/>
      <c r="K75" s="43"/>
      <c r="L75" s="43"/>
    </row>
    <row r="76" s="1" customFormat="1" spans="4:12">
      <c r="D76" s="3"/>
      <c r="F76" s="3"/>
      <c r="I76" s="3"/>
      <c r="K76" s="43"/>
      <c r="L76" s="43"/>
    </row>
    <row r="77" s="1" customFormat="1" spans="4:12">
      <c r="D77" s="3"/>
      <c r="F77" s="3"/>
      <c r="I77" s="3"/>
      <c r="K77" s="43"/>
      <c r="L77" s="43"/>
    </row>
    <row r="78" s="1" customFormat="1" spans="4:12">
      <c r="D78" s="3"/>
      <c r="F78" s="3"/>
      <c r="I78" s="3"/>
      <c r="K78" s="43"/>
      <c r="L78" s="43"/>
    </row>
    <row r="79" s="1" customFormat="1" spans="4:12">
      <c r="D79" s="3"/>
      <c r="F79" s="3"/>
      <c r="I79" s="3"/>
      <c r="K79" s="43"/>
      <c r="L79" s="43"/>
    </row>
    <row r="80" s="1" customFormat="1" spans="4:12">
      <c r="D80" s="3"/>
      <c r="F80" s="3"/>
      <c r="I80" s="3"/>
      <c r="K80" s="43"/>
      <c r="L80" s="43"/>
    </row>
    <row r="81" s="1" customFormat="1" spans="4:12">
      <c r="D81" s="3"/>
      <c r="F81" s="3"/>
      <c r="I81" s="3"/>
      <c r="K81" s="43"/>
      <c r="L81" s="43"/>
    </row>
    <row r="82" s="1" customFormat="1" spans="4:12">
      <c r="D82" s="3"/>
      <c r="F82" s="3"/>
      <c r="I82" s="3"/>
      <c r="K82" s="43"/>
      <c r="L82" s="43"/>
    </row>
    <row r="83" s="1" customFormat="1" spans="4:12">
      <c r="D83" s="3"/>
      <c r="F83" s="3"/>
      <c r="I83" s="3"/>
      <c r="K83" s="43"/>
      <c r="L83" s="43"/>
    </row>
    <row r="84" s="1" customFormat="1" spans="4:12">
      <c r="D84" s="3"/>
      <c r="F84" s="3"/>
      <c r="I84" s="3"/>
      <c r="K84" s="43"/>
      <c r="L84" s="43"/>
    </row>
    <row r="85" s="1" customFormat="1" spans="4:12">
      <c r="D85" s="3"/>
      <c r="F85" s="3"/>
      <c r="I85" s="3"/>
      <c r="K85" s="43"/>
      <c r="L85" s="43"/>
    </row>
    <row r="86" s="1" customFormat="1" spans="4:12">
      <c r="D86" s="3"/>
      <c r="F86" s="3"/>
      <c r="I86" s="3"/>
      <c r="K86" s="43"/>
      <c r="L86" s="43"/>
    </row>
    <row r="87" s="1" customFormat="1" spans="4:12">
      <c r="D87" s="3"/>
      <c r="F87" s="3"/>
      <c r="I87" s="3"/>
      <c r="K87" s="43"/>
      <c r="L87" s="43"/>
    </row>
    <row r="88" s="1" customFormat="1" spans="4:12">
      <c r="D88" s="3"/>
      <c r="F88" s="3"/>
      <c r="I88" s="3"/>
      <c r="K88" s="43"/>
      <c r="L88" s="43"/>
    </row>
    <row r="89" s="1" customFormat="1" spans="4:12">
      <c r="D89" s="3"/>
      <c r="F89" s="3"/>
      <c r="I89" s="3"/>
      <c r="K89" s="43"/>
      <c r="L89" s="43"/>
    </row>
    <row r="90" s="1" customFormat="1" spans="4:12">
      <c r="D90" s="3"/>
      <c r="F90" s="3"/>
      <c r="I90" s="3"/>
      <c r="K90" s="43"/>
      <c r="L90" s="43"/>
    </row>
    <row r="91" s="1" customFormat="1" spans="4:12">
      <c r="D91" s="3"/>
      <c r="F91" s="3"/>
      <c r="I91" s="3"/>
      <c r="K91" s="43"/>
      <c r="L91" s="43"/>
    </row>
    <row r="92" s="1" customFormat="1" spans="4:12">
      <c r="D92" s="3"/>
      <c r="F92" s="3"/>
      <c r="I92" s="3"/>
      <c r="K92" s="43"/>
      <c r="L92" s="43"/>
    </row>
    <row r="93" s="1" customFormat="1" spans="4:12">
      <c r="D93" s="3"/>
      <c r="F93" s="3"/>
      <c r="I93" s="3"/>
      <c r="K93" s="43"/>
      <c r="L93" s="43"/>
    </row>
    <row r="94" s="1" customFormat="1" spans="4:12">
      <c r="D94" s="3"/>
      <c r="F94" s="3"/>
      <c r="I94" s="3"/>
      <c r="K94" s="43"/>
      <c r="L94" s="43"/>
    </row>
    <row r="95" s="1" customFormat="1" spans="4:12">
      <c r="D95" s="3"/>
      <c r="F95" s="3"/>
      <c r="I95" s="3"/>
      <c r="K95" s="43"/>
      <c r="L95" s="43"/>
    </row>
    <row r="96" s="1" customFormat="1" spans="4:12">
      <c r="D96" s="3"/>
      <c r="F96" s="3"/>
      <c r="I96" s="3"/>
      <c r="K96" s="43"/>
      <c r="L96" s="43"/>
    </row>
    <row r="97" s="1" customFormat="1" spans="4:12">
      <c r="D97" s="3"/>
      <c r="F97" s="3"/>
      <c r="I97" s="3"/>
      <c r="K97" s="43"/>
      <c r="L97" s="43"/>
    </row>
    <row r="98" s="1" customFormat="1" spans="4:12">
      <c r="D98" s="3"/>
      <c r="F98" s="3"/>
      <c r="I98" s="3"/>
      <c r="K98" s="43"/>
      <c r="L98" s="43"/>
    </row>
    <row r="99" s="1" customFormat="1" spans="4:12">
      <c r="D99" s="3"/>
      <c r="F99" s="3"/>
      <c r="I99" s="3"/>
      <c r="K99" s="43"/>
      <c r="L99" s="43"/>
    </row>
    <row r="100" s="1" customFormat="1" spans="4:12">
      <c r="D100" s="3"/>
      <c r="F100" s="3"/>
      <c r="I100" s="3"/>
      <c r="K100" s="43"/>
      <c r="L100" s="43"/>
    </row>
    <row r="101" s="1" customFormat="1" spans="4:12">
      <c r="D101" s="3"/>
      <c r="F101" s="3"/>
      <c r="I101" s="3"/>
      <c r="K101" s="43"/>
      <c r="L101" s="43"/>
    </row>
    <row r="102" s="1" customFormat="1" spans="4:12">
      <c r="D102" s="3"/>
      <c r="F102" s="3"/>
      <c r="I102" s="3"/>
      <c r="K102" s="43"/>
      <c r="L102" s="43"/>
    </row>
    <row r="103" s="1" customFormat="1" spans="4:12">
      <c r="D103" s="3"/>
      <c r="F103" s="3"/>
      <c r="I103" s="3"/>
      <c r="K103" s="43"/>
      <c r="L103" s="43"/>
    </row>
    <row r="104" s="1" customFormat="1" spans="4:12">
      <c r="D104" s="3"/>
      <c r="F104" s="3"/>
      <c r="I104" s="3"/>
      <c r="K104" s="43"/>
      <c r="L104" s="43"/>
    </row>
    <row r="105" s="1" customFormat="1" spans="4:12">
      <c r="D105" s="3"/>
      <c r="F105" s="3"/>
      <c r="I105" s="3"/>
      <c r="K105" s="43"/>
      <c r="L105" s="43"/>
    </row>
    <row r="106" s="1" customFormat="1" spans="4:12">
      <c r="D106" s="3"/>
      <c r="F106" s="3"/>
      <c r="I106" s="3"/>
      <c r="K106" s="43"/>
      <c r="L106" s="43"/>
    </row>
    <row r="107" s="1" customFormat="1" spans="4:12">
      <c r="D107" s="3"/>
      <c r="F107" s="3"/>
      <c r="I107" s="3"/>
      <c r="K107" s="43"/>
      <c r="L107" s="43"/>
    </row>
    <row r="108" s="1" customFormat="1" spans="4:12">
      <c r="D108" s="3"/>
      <c r="F108" s="3"/>
      <c r="I108" s="3"/>
      <c r="K108" s="43"/>
      <c r="L108" s="43"/>
    </row>
    <row r="109" s="1" customFormat="1" spans="4:12">
      <c r="D109" s="3"/>
      <c r="F109" s="3"/>
      <c r="I109" s="3"/>
      <c r="K109" s="43"/>
      <c r="L109" s="43"/>
    </row>
    <row r="110" s="1" customFormat="1" spans="4:12">
      <c r="D110" s="3"/>
      <c r="F110" s="3"/>
      <c r="I110" s="3"/>
      <c r="K110" s="43"/>
      <c r="L110" s="43"/>
    </row>
    <row r="111" s="1" customFormat="1" spans="4:12">
      <c r="D111" s="3"/>
      <c r="F111" s="3"/>
      <c r="I111" s="3"/>
      <c r="K111" s="43"/>
      <c r="L111" s="43"/>
    </row>
    <row r="112" s="1" customFormat="1" spans="4:12">
      <c r="D112" s="3"/>
      <c r="F112" s="3"/>
      <c r="I112" s="3"/>
      <c r="K112" s="43"/>
      <c r="L112" s="43"/>
    </row>
    <row r="113" s="1" customFormat="1" spans="4:12">
      <c r="D113" s="3"/>
      <c r="F113" s="3"/>
      <c r="I113" s="3"/>
      <c r="K113" s="43"/>
      <c r="L113" s="43"/>
    </row>
  </sheetData>
  <mergeCells count="1">
    <mergeCell ref="A1:L1"/>
  </mergeCells>
  <dataValidations count="2">
    <dataValidation type="decimal" operator="between" allowBlank="1" showInputMessage="1" showErrorMessage="1" sqref="G2">
      <formula1>0</formula1>
      <formula2>99999999</formula2>
    </dataValidation>
    <dataValidation type="decimal" operator="between" allowBlank="1" showInputMessage="1" showErrorMessage="1" sqref="H2">
      <formula1>0</formula1>
      <formula2>9999999999</formula2>
    </dataValidation>
  </dataValidations>
  <pageMargins left="0.251388888888889" right="0.251388888888889" top="0.751388888888889" bottom="0.751388888888889" header="0.298611111111111" footer="0.298611111111111"/>
  <pageSetup paperSize="9" orientation="landscape" horizontalDpi="600"/>
  <headerFooter>
    <oddHeader>&amp;L&amp;U舟山绿城医院消防、安保及防汛物资类采购清单</oddHead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a u t o f i l t e r s   x m l n s = " h t t p s : / / w e b . w p s . c n / e t / 2 0 1 8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0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7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8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7 0 4 3 5 6 1 5 6 3 1 "   i s F i l t e r S h a r e d = " 0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6 " / > < p i x e l a t o r L i s t   s h e e t S t i d = " 1 0 " / > < p i x e l a t o r L i s t   s h e e t S t i d = " 4 " / > < p i x e l a t o r L i s t   s h e e t S t i d = " 5 " / > < p i x e l a t o r L i s t   s h e e t S t i d = " 1 3 " / > < p i x e l a t o r L i s t   s h e e t S t i d = " 7 " / > < p i x e l a t o r L i s t   s h e e t S t i d = " 8 " / > < p i x e l a t o r L i s t   s h e e t S t i d = " 1 1 " / > < p i x e l a t o r L i s t   s h e e t S t i d = " 9 " / > < / p i x e l a t o r s > 
</file>

<file path=customXml/itemProps1.xml><?xml version="1.0" encoding="utf-8"?>
<ds:datastoreItem xmlns:ds="http://schemas.openxmlformats.org/officeDocument/2006/customXml" ds:itemID="{D5662047-3127-477A-AC3A-1D340467FB41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WWO_wpscloud_20251119194033-e37bccecd3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柳橙汁</cp:lastModifiedBy>
  <dcterms:created xsi:type="dcterms:W3CDTF">2023-05-22T03:15:00Z</dcterms:created>
  <dcterms:modified xsi:type="dcterms:W3CDTF">2025-12-10T00:38:47Z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EE5A1952A827493284522FEE1AF395DB_13</vt:lpwstr>
  </property>
  <property fmtid="{D5CDD505-2E9C-101B-9397-08002B2CF9AE}" pid="4" name="CalculationRule">
    <vt:i4>0</vt:i4>
  </property>
</Properties>
</file>